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lmilliga/Dropbox/Bre5 MS/eLife R1/eLife revision work/RNA binding assays/"/>
    </mc:Choice>
  </mc:AlternateContent>
  <bookViews>
    <workbookView xWindow="34980" yWindow="460" windowWidth="28800" windowHeight="17600" tabRatio="500" activeTab="3"/>
  </bookViews>
  <sheets>
    <sheet name="Sheet1" sheetId="1" r:id="rId1"/>
    <sheet name="RNAbind_ex2" sheetId="2" r:id="rId2"/>
    <sheet name="RNAbind_ex3" sheetId="3" r:id="rId3"/>
    <sheet name="Combined" sheetId="4" r:id="rId4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1" i="1" l="1"/>
  <c r="Y10" i="1"/>
  <c r="Y9" i="1"/>
  <c r="Y8" i="1"/>
  <c r="Y7" i="1"/>
  <c r="Y6" i="1"/>
  <c r="Y5" i="1"/>
  <c r="Y4" i="1"/>
  <c r="Y3" i="1"/>
  <c r="X11" i="1"/>
  <c r="X10" i="1"/>
  <c r="X9" i="1"/>
  <c r="X8" i="1"/>
  <c r="X7" i="1"/>
  <c r="J7" i="1"/>
  <c r="X6" i="1"/>
  <c r="X5" i="1"/>
  <c r="X4" i="1"/>
  <c r="X3" i="1"/>
  <c r="X12" i="4"/>
  <c r="X11" i="4"/>
  <c r="X10" i="4"/>
  <c r="X9" i="4"/>
  <c r="X8" i="4"/>
  <c r="X7" i="4"/>
  <c r="X6" i="4"/>
  <c r="X5" i="4"/>
  <c r="X4" i="4"/>
  <c r="W12" i="4"/>
  <c r="W11" i="4"/>
  <c r="W10" i="4"/>
  <c r="W9" i="4"/>
  <c r="W8" i="4"/>
  <c r="W7" i="4"/>
  <c r="W6" i="4"/>
  <c r="W5" i="4"/>
  <c r="W4" i="4"/>
  <c r="V12" i="4"/>
  <c r="V11" i="4"/>
  <c r="V10" i="4"/>
  <c r="V9" i="4"/>
  <c r="V8" i="4"/>
  <c r="V7" i="4"/>
  <c r="V6" i="4"/>
  <c r="V5" i="4"/>
  <c r="V4" i="4"/>
  <c r="U12" i="4"/>
  <c r="U11" i="4"/>
  <c r="U10" i="4"/>
  <c r="U9" i="4"/>
  <c r="U8" i="4"/>
  <c r="U7" i="4"/>
  <c r="U6" i="4"/>
  <c r="U5" i="4"/>
  <c r="U4" i="4"/>
  <c r="T12" i="4"/>
  <c r="T11" i="4"/>
  <c r="T10" i="4"/>
  <c r="T9" i="4"/>
  <c r="T8" i="4"/>
  <c r="T7" i="4"/>
  <c r="T6" i="4"/>
  <c r="T5" i="4"/>
  <c r="T4" i="4"/>
  <c r="S12" i="4"/>
  <c r="S11" i="4"/>
  <c r="S10" i="4"/>
  <c r="S9" i="4"/>
  <c r="S8" i="4"/>
  <c r="S7" i="4"/>
  <c r="S6" i="4"/>
  <c r="S5" i="4"/>
  <c r="S4" i="4"/>
  <c r="W11" i="3"/>
  <c r="V11" i="3"/>
  <c r="U11" i="3"/>
  <c r="T11" i="3"/>
  <c r="W10" i="3"/>
  <c r="V10" i="3"/>
  <c r="U10" i="3"/>
  <c r="T10" i="3"/>
  <c r="W9" i="3"/>
  <c r="V9" i="3"/>
  <c r="U9" i="3"/>
  <c r="T9" i="3"/>
  <c r="W8" i="3"/>
  <c r="V8" i="3"/>
  <c r="U8" i="3"/>
  <c r="T8" i="3"/>
  <c r="W7" i="3"/>
  <c r="V7" i="3"/>
  <c r="U7" i="3"/>
  <c r="T7" i="3"/>
  <c r="W6" i="3"/>
  <c r="V6" i="3"/>
  <c r="U6" i="3"/>
  <c r="T6" i="3"/>
  <c r="W5" i="3"/>
  <c r="V5" i="3"/>
  <c r="U5" i="3"/>
  <c r="T5" i="3"/>
  <c r="W4" i="3"/>
  <c r="V4" i="3"/>
  <c r="U4" i="3"/>
  <c r="T4" i="3"/>
  <c r="W3" i="3"/>
  <c r="V3" i="3"/>
  <c r="U3" i="3"/>
  <c r="T3" i="3"/>
  <c r="W11" i="2"/>
  <c r="W10" i="2"/>
  <c r="W9" i="2"/>
  <c r="W8" i="2"/>
  <c r="W7" i="2"/>
  <c r="W6" i="2"/>
  <c r="W5" i="2"/>
  <c r="W4" i="2"/>
  <c r="W3" i="2"/>
  <c r="V11" i="2"/>
  <c r="V10" i="2"/>
  <c r="V9" i="2"/>
  <c r="V8" i="2"/>
  <c r="V7" i="2"/>
  <c r="V6" i="2"/>
  <c r="V5" i="2"/>
  <c r="V4" i="2"/>
  <c r="V3" i="2"/>
  <c r="U11" i="2"/>
  <c r="U10" i="2"/>
  <c r="U9" i="2"/>
  <c r="U8" i="2"/>
  <c r="U7" i="2"/>
  <c r="U6" i="2"/>
  <c r="U5" i="2"/>
  <c r="U4" i="2"/>
  <c r="U3" i="2"/>
  <c r="T11" i="2"/>
  <c r="T10" i="2"/>
  <c r="T9" i="2"/>
  <c r="T8" i="2"/>
  <c r="T7" i="2"/>
  <c r="T6" i="2"/>
  <c r="D6" i="2"/>
  <c r="T5" i="2"/>
  <c r="T4" i="2"/>
  <c r="T3" i="2"/>
  <c r="W11" i="1"/>
  <c r="W10" i="1"/>
  <c r="W9" i="1"/>
  <c r="W8" i="1"/>
  <c r="W7" i="1"/>
  <c r="W6" i="1"/>
  <c r="W5" i="1"/>
  <c r="W4" i="1"/>
  <c r="W3" i="1"/>
  <c r="V11" i="1"/>
  <c r="V10" i="1"/>
  <c r="V9" i="1"/>
  <c r="V8" i="1"/>
  <c r="V7" i="1"/>
  <c r="V6" i="1"/>
  <c r="V5" i="1"/>
  <c r="V4" i="1"/>
  <c r="V3" i="1"/>
  <c r="U11" i="1"/>
  <c r="G11" i="1"/>
  <c r="U10" i="1"/>
  <c r="U9" i="1"/>
  <c r="U8" i="1"/>
  <c r="U7" i="1"/>
  <c r="U6" i="1"/>
  <c r="U5" i="1"/>
  <c r="U4" i="1"/>
  <c r="U3" i="1"/>
  <c r="T11" i="1"/>
  <c r="T10" i="1"/>
  <c r="T9" i="1"/>
  <c r="T8" i="1"/>
  <c r="T7" i="1"/>
  <c r="T6" i="1"/>
  <c r="T5" i="1"/>
  <c r="T4" i="1"/>
  <c r="T3" i="1"/>
  <c r="K10" i="4"/>
  <c r="K9" i="4"/>
  <c r="K8" i="4"/>
  <c r="K7" i="4"/>
  <c r="K6" i="4"/>
  <c r="K5" i="4"/>
  <c r="K4" i="4"/>
  <c r="K3" i="4"/>
  <c r="J10" i="4"/>
  <c r="J9" i="4"/>
  <c r="J8" i="4"/>
  <c r="J7" i="4"/>
  <c r="J6" i="4"/>
  <c r="J5" i="4"/>
  <c r="J4" i="4"/>
  <c r="J3" i="4"/>
  <c r="K2" i="4"/>
  <c r="J2" i="4"/>
  <c r="I10" i="4"/>
  <c r="I9" i="4"/>
  <c r="I8" i="4"/>
  <c r="I7" i="4"/>
  <c r="I6" i="4"/>
  <c r="I5" i="4"/>
  <c r="I4" i="4"/>
  <c r="I3" i="4"/>
  <c r="I2" i="4"/>
  <c r="H10" i="4"/>
  <c r="H9" i="4"/>
  <c r="H8" i="4"/>
  <c r="H7" i="4"/>
  <c r="H6" i="4"/>
  <c r="H5" i="4"/>
  <c r="H4" i="4"/>
  <c r="H3" i="4"/>
  <c r="H2" i="4"/>
  <c r="R10" i="3"/>
  <c r="R9" i="3"/>
  <c r="R8" i="3"/>
  <c r="R7" i="3"/>
  <c r="R6" i="3"/>
  <c r="R5" i="3"/>
  <c r="R4" i="3"/>
  <c r="R3" i="3"/>
  <c r="R2" i="3"/>
  <c r="Q10" i="3"/>
  <c r="Q9" i="3"/>
  <c r="Q8" i="3"/>
  <c r="Q7" i="3"/>
  <c r="Q6" i="3"/>
  <c r="Q5" i="3"/>
  <c r="Q4" i="3"/>
  <c r="Q3" i="3"/>
  <c r="Q2" i="3"/>
  <c r="M11" i="3"/>
  <c r="M10" i="3"/>
  <c r="M9" i="3"/>
  <c r="M8" i="3"/>
  <c r="M7" i="3"/>
  <c r="M6" i="3"/>
  <c r="M5" i="3"/>
  <c r="M4" i="3"/>
  <c r="M3" i="3"/>
  <c r="J11" i="3"/>
  <c r="J10" i="3"/>
  <c r="J9" i="3"/>
  <c r="J8" i="3"/>
  <c r="J7" i="3"/>
  <c r="J6" i="3"/>
  <c r="J5" i="3"/>
  <c r="J4" i="3"/>
  <c r="J3" i="3"/>
  <c r="G11" i="3"/>
  <c r="G10" i="3"/>
  <c r="G9" i="3"/>
  <c r="G8" i="3"/>
  <c r="G7" i="3"/>
  <c r="G6" i="3"/>
  <c r="G5" i="3"/>
  <c r="G4" i="3"/>
  <c r="G3" i="3"/>
  <c r="D11" i="3"/>
  <c r="D10" i="3"/>
  <c r="D9" i="3"/>
  <c r="D8" i="3"/>
  <c r="D7" i="3"/>
  <c r="D6" i="3"/>
  <c r="D5" i="3"/>
  <c r="D4" i="3"/>
  <c r="D3" i="3"/>
  <c r="R10" i="2"/>
  <c r="R9" i="2"/>
  <c r="R8" i="2"/>
  <c r="R7" i="2"/>
  <c r="R6" i="2"/>
  <c r="R5" i="2"/>
  <c r="R4" i="2"/>
  <c r="R3" i="2"/>
  <c r="R2" i="2"/>
  <c r="Q10" i="2"/>
  <c r="Q9" i="2"/>
  <c r="Q8" i="2"/>
  <c r="Q7" i="2"/>
  <c r="Q6" i="2"/>
  <c r="Q5" i="2"/>
  <c r="Q4" i="2"/>
  <c r="Q3" i="2"/>
  <c r="Q2" i="2"/>
  <c r="M11" i="2"/>
  <c r="M10" i="2"/>
  <c r="M9" i="2"/>
  <c r="M8" i="2"/>
  <c r="M7" i="2"/>
  <c r="M6" i="2"/>
  <c r="M5" i="2"/>
  <c r="M4" i="2"/>
  <c r="M3" i="2"/>
  <c r="J11" i="2"/>
  <c r="J10" i="2"/>
  <c r="J9" i="2"/>
  <c r="J8" i="2"/>
  <c r="J7" i="2"/>
  <c r="J6" i="2"/>
  <c r="J5" i="2"/>
  <c r="J4" i="2"/>
  <c r="J3" i="2"/>
  <c r="G11" i="2"/>
  <c r="G10" i="2"/>
  <c r="G9" i="2"/>
  <c r="G8" i="2"/>
  <c r="G7" i="2"/>
  <c r="G6" i="2"/>
  <c r="G5" i="2"/>
  <c r="G4" i="2"/>
  <c r="G3" i="2"/>
  <c r="D11" i="2"/>
  <c r="D10" i="2"/>
  <c r="D9" i="2"/>
  <c r="D8" i="2"/>
  <c r="D7" i="2"/>
  <c r="D5" i="2"/>
  <c r="D4" i="2"/>
  <c r="D3" i="2"/>
  <c r="E23" i="1"/>
  <c r="E22" i="1"/>
  <c r="E21" i="1"/>
  <c r="E20" i="1"/>
  <c r="E19" i="1"/>
  <c r="E18" i="1"/>
  <c r="E17" i="1"/>
  <c r="E16" i="1"/>
  <c r="E15" i="1"/>
  <c r="D23" i="1"/>
  <c r="D22" i="1"/>
  <c r="D21" i="1"/>
  <c r="D20" i="1"/>
  <c r="D19" i="1"/>
  <c r="D18" i="1"/>
  <c r="D17" i="1"/>
  <c r="D16" i="1"/>
  <c r="D15" i="1"/>
  <c r="C23" i="1"/>
  <c r="C22" i="1"/>
  <c r="C21" i="1"/>
  <c r="C20" i="1"/>
  <c r="C19" i="1"/>
  <c r="C18" i="1"/>
  <c r="C17" i="1"/>
  <c r="C16" i="1"/>
  <c r="C15" i="1"/>
  <c r="B23" i="1"/>
  <c r="B22" i="1"/>
  <c r="B21" i="1"/>
  <c r="B20" i="1"/>
  <c r="B19" i="1"/>
  <c r="B18" i="1"/>
  <c r="B17" i="1"/>
  <c r="B16" i="1"/>
  <c r="B15" i="1"/>
  <c r="M11" i="1"/>
  <c r="M10" i="1"/>
  <c r="M9" i="1"/>
  <c r="M8" i="1"/>
  <c r="M7" i="1"/>
  <c r="M6" i="1"/>
  <c r="M5" i="1"/>
  <c r="M4" i="1"/>
  <c r="M3" i="1"/>
  <c r="J11" i="1"/>
  <c r="J10" i="1"/>
  <c r="J9" i="1"/>
  <c r="J8" i="1"/>
  <c r="J6" i="1"/>
  <c r="J5" i="1"/>
  <c r="J4" i="1"/>
  <c r="J3" i="1"/>
  <c r="S11" i="1"/>
  <c r="S10" i="1"/>
  <c r="S9" i="1"/>
  <c r="S8" i="1"/>
  <c r="S7" i="1"/>
  <c r="S6" i="1"/>
  <c r="S5" i="1"/>
  <c r="S4" i="1"/>
  <c r="S3" i="1"/>
  <c r="P11" i="1"/>
  <c r="P10" i="1"/>
  <c r="P9" i="1"/>
  <c r="P8" i="1"/>
  <c r="P7" i="1"/>
  <c r="P6" i="1"/>
  <c r="P5" i="1"/>
  <c r="P4" i="1"/>
  <c r="P3" i="1"/>
  <c r="G10" i="1"/>
  <c r="G9" i="1"/>
  <c r="G8" i="1"/>
  <c r="G7" i="1"/>
  <c r="G6" i="1"/>
  <c r="G5" i="1"/>
  <c r="G4" i="1"/>
  <c r="G3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<sst xmlns="http://schemas.openxmlformats.org/spreadsheetml/2006/main" count="188" uniqueCount="39">
  <si>
    <t>RNA</t>
  </si>
  <si>
    <t>Background</t>
  </si>
  <si>
    <t>signal - background</t>
  </si>
  <si>
    <t>Unbound</t>
  </si>
  <si>
    <t>Nab3</t>
  </si>
  <si>
    <t>Bound</t>
  </si>
  <si>
    <t>BY</t>
  </si>
  <si>
    <t>Bre5</t>
  </si>
  <si>
    <t>area</t>
  </si>
  <si>
    <t>mean</t>
  </si>
  <si>
    <t>min</t>
  </si>
  <si>
    <t>max</t>
  </si>
  <si>
    <t>int dens</t>
  </si>
  <si>
    <t>raw int dens</t>
  </si>
  <si>
    <t>Bound Nab3/BY</t>
  </si>
  <si>
    <t>Unbound Nab3/BY</t>
  </si>
  <si>
    <t>Unbound Bre5/BY</t>
  </si>
  <si>
    <t>Bound Bre5/BY</t>
  </si>
  <si>
    <t>Unbound mean</t>
  </si>
  <si>
    <t>unbound stdev</t>
  </si>
  <si>
    <t>Bound mean</t>
  </si>
  <si>
    <t>Bound stdev</t>
  </si>
  <si>
    <t>BY UB signal -BG</t>
  </si>
  <si>
    <t>BY B signal -BG</t>
  </si>
  <si>
    <t>Bre5 UB signal -BG</t>
  </si>
  <si>
    <t>Bre5 B signal -BG</t>
  </si>
  <si>
    <t>all divided by Bre5 binding to RNA9</t>
  </si>
  <si>
    <t>Ex1</t>
  </si>
  <si>
    <t>Ex2</t>
  </si>
  <si>
    <t>Ex3</t>
  </si>
  <si>
    <t>BY SD</t>
  </si>
  <si>
    <t>Bre5 SD</t>
  </si>
  <si>
    <t>BY SE</t>
  </si>
  <si>
    <t>Bre5 SE</t>
  </si>
  <si>
    <t>Nab3 UB signal -BG</t>
  </si>
  <si>
    <t>Nab3 B signal -BG</t>
  </si>
  <si>
    <t xml:space="preserve">Nab3 </t>
  </si>
  <si>
    <t xml:space="preserve">Bre5 </t>
  </si>
  <si>
    <t>Untagged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</si>
</sst>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Bre5 RNA-binding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Sheet1!$D$14</c:f>
              <c:strCache>
                <c:ptCount val="1"/>
                <c:pt idx="0">
                  <c:v>Unbound Bre5/BY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Sheet1!$D$15:$D$23</c:f>
              <c:numCache>
                <c:formatCode>General</c:formatCode>
                <c:ptCount val="9"/>
                <c:pt idx="0">
                  <c:v>0.908908290909064</c:v>
                </c:pt>
                <c:pt idx="1">
                  <c:v>0.778024027320685</c:v>
                </c:pt>
                <c:pt idx="2">
                  <c:v>0.948948678684315</c:v>
                </c:pt>
                <c:pt idx="3">
                  <c:v>0.922207892760634</c:v>
                </c:pt>
                <c:pt idx="4">
                  <c:v>0.811648566618496</c:v>
                </c:pt>
                <c:pt idx="5">
                  <c:v>0.821904882277099</c:v>
                </c:pt>
                <c:pt idx="6">
                  <c:v>0.745082871876013</c:v>
                </c:pt>
                <c:pt idx="7">
                  <c:v>0.924255833800378</c:v>
                </c:pt>
                <c:pt idx="8">
                  <c:v>0.723053031844759</c:v>
                </c:pt>
              </c:numCache>
            </c:numRef>
          </c:val>
        </c:ser>
        <c:ser>
          <c:idx val="1"/>
          <c:order val="1"/>
          <c:tx>
            <c:strRef>
              <c:f>Sheet1!$E$14</c:f>
              <c:strCache>
                <c:ptCount val="1"/>
                <c:pt idx="0">
                  <c:v>Bound Bre5/BY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Sheet1!$E$15:$E$23</c:f>
              <c:numCache>
                <c:formatCode>General</c:formatCode>
                <c:ptCount val="9"/>
                <c:pt idx="0">
                  <c:v>0.663341863440735</c:v>
                </c:pt>
                <c:pt idx="1">
                  <c:v>1.370209187836919</c:v>
                </c:pt>
                <c:pt idx="2">
                  <c:v>1.366612519249133</c:v>
                </c:pt>
                <c:pt idx="3">
                  <c:v>1.43818701292829</c:v>
                </c:pt>
                <c:pt idx="4">
                  <c:v>0.127935569977908</c:v>
                </c:pt>
                <c:pt idx="5">
                  <c:v>1.442866004506481</c:v>
                </c:pt>
                <c:pt idx="6">
                  <c:v>1.562465602981093</c:v>
                </c:pt>
                <c:pt idx="7">
                  <c:v>1.494994743950516</c:v>
                </c:pt>
                <c:pt idx="8">
                  <c:v>3.378541915375107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00486320"/>
        <c:axId val="-2131311056"/>
      </c:barChart>
      <c:catAx>
        <c:axId val="-2000486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1311056"/>
        <c:crosses val="autoZero"/>
        <c:auto val="1"/>
        <c:lblAlgn val="ctr"/>
        <c:lblOffset val="100"/>
        <c:noMultiLvlLbl val="0"/>
      </c:catAx>
      <c:valAx>
        <c:axId val="-213131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0048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RNAbind_ex2!$Q$1</c:f>
              <c:strCache>
                <c:ptCount val="1"/>
                <c:pt idx="0">
                  <c:v>Unbound Bre5/BY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RNAbind_ex2!$P$2:$P$10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</c:numCache>
            </c:numRef>
          </c:cat>
          <c:val>
            <c:numRef>
              <c:f>RNAbind_ex2!$Q$2:$Q$10</c:f>
              <c:numCache>
                <c:formatCode>General</c:formatCode>
                <c:ptCount val="9"/>
                <c:pt idx="0">
                  <c:v>1.012298074018686</c:v>
                </c:pt>
                <c:pt idx="1">
                  <c:v>0.900974498504293</c:v>
                </c:pt>
                <c:pt idx="2">
                  <c:v>0.911548746363401</c:v>
                </c:pt>
                <c:pt idx="3">
                  <c:v>0.939991464438043</c:v>
                </c:pt>
                <c:pt idx="4">
                  <c:v>0.913893811005335</c:v>
                </c:pt>
                <c:pt idx="5">
                  <c:v>0.91570112609162</c:v>
                </c:pt>
                <c:pt idx="6">
                  <c:v>0.938179797217927</c:v>
                </c:pt>
                <c:pt idx="7">
                  <c:v>0.849936145315019</c:v>
                </c:pt>
                <c:pt idx="8">
                  <c:v>0.949098760586392</c:v>
                </c:pt>
              </c:numCache>
            </c:numRef>
          </c:val>
        </c:ser>
        <c:ser>
          <c:idx val="1"/>
          <c:order val="1"/>
          <c:tx>
            <c:strRef>
              <c:f>RNAbind_ex2!$R$1</c:f>
              <c:strCache>
                <c:ptCount val="1"/>
                <c:pt idx="0">
                  <c:v>Bound Bre5/BY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RNAbind_ex2!$P$2:$P$10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</c:numCache>
            </c:numRef>
          </c:cat>
          <c:val>
            <c:numRef>
              <c:f>RNAbind_ex2!$R$2:$R$10</c:f>
              <c:numCache>
                <c:formatCode>General</c:formatCode>
                <c:ptCount val="9"/>
                <c:pt idx="0">
                  <c:v>-0.862593330987839</c:v>
                </c:pt>
                <c:pt idx="1">
                  <c:v>1.716154857880205</c:v>
                </c:pt>
                <c:pt idx="2">
                  <c:v>0.781502984546979</c:v>
                </c:pt>
                <c:pt idx="3">
                  <c:v>1.878840806701394</c:v>
                </c:pt>
                <c:pt idx="4">
                  <c:v>-39.06529209621786</c:v>
                </c:pt>
                <c:pt idx="5">
                  <c:v>0.441553978053841</c:v>
                </c:pt>
                <c:pt idx="6">
                  <c:v>3.54444144872832</c:v>
                </c:pt>
                <c:pt idx="7">
                  <c:v>0.390508903723605</c:v>
                </c:pt>
                <c:pt idx="8">
                  <c:v>47.28520095419277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97839856"/>
        <c:axId val="-1997836944"/>
      </c:barChart>
      <c:catAx>
        <c:axId val="-199783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7836944"/>
        <c:crosses val="autoZero"/>
        <c:auto val="1"/>
        <c:lblAlgn val="ctr"/>
        <c:lblOffset val="100"/>
        <c:noMultiLvlLbl val="0"/>
      </c:catAx>
      <c:valAx>
        <c:axId val="-199783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783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RNAbind_ex3!$Q$1</c:f>
              <c:strCache>
                <c:ptCount val="1"/>
                <c:pt idx="0">
                  <c:v>Unbound Bre5/BY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RNAbind_ex3!$P$2:$P$10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</c:numCache>
            </c:numRef>
          </c:cat>
          <c:val>
            <c:numRef>
              <c:f>RNAbind_ex3!$Q$2:$Q$10</c:f>
              <c:numCache>
                <c:formatCode>General</c:formatCode>
                <c:ptCount val="9"/>
                <c:pt idx="0">
                  <c:v>1.13010690802441</c:v>
                </c:pt>
                <c:pt idx="1">
                  <c:v>0.819240753491785</c:v>
                </c:pt>
                <c:pt idx="2">
                  <c:v>0.858800536612201</c:v>
                </c:pt>
                <c:pt idx="3">
                  <c:v>0.854582567448958</c:v>
                </c:pt>
                <c:pt idx="4">
                  <c:v>0.91292950980217</c:v>
                </c:pt>
                <c:pt idx="5">
                  <c:v>0.869774440398148</c:v>
                </c:pt>
                <c:pt idx="6">
                  <c:v>0.98504780120083</c:v>
                </c:pt>
                <c:pt idx="7">
                  <c:v>0.903400625328628</c:v>
                </c:pt>
                <c:pt idx="8">
                  <c:v>0.888254948714146</c:v>
                </c:pt>
              </c:numCache>
            </c:numRef>
          </c:val>
        </c:ser>
        <c:ser>
          <c:idx val="1"/>
          <c:order val="1"/>
          <c:tx>
            <c:strRef>
              <c:f>RNAbind_ex3!$R$1</c:f>
              <c:strCache>
                <c:ptCount val="1"/>
                <c:pt idx="0">
                  <c:v>Bound Bre5/BY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RNAbind_ex3!$P$2:$P$10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</c:numCache>
            </c:numRef>
          </c:cat>
          <c:val>
            <c:numRef>
              <c:f>RNAbind_ex3!$R$2:$R$10</c:f>
              <c:numCache>
                <c:formatCode>General</c:formatCode>
                <c:ptCount val="9"/>
                <c:pt idx="0">
                  <c:v>0.768421797468578</c:v>
                </c:pt>
                <c:pt idx="1">
                  <c:v>1.313393148436906</c:v>
                </c:pt>
                <c:pt idx="2">
                  <c:v>2.949774952275872</c:v>
                </c:pt>
                <c:pt idx="3">
                  <c:v>2.59937003196736</c:v>
                </c:pt>
                <c:pt idx="4">
                  <c:v>5.607563836321611</c:v>
                </c:pt>
                <c:pt idx="5">
                  <c:v>8.331789603682485</c:v>
                </c:pt>
                <c:pt idx="6">
                  <c:v>3.091001471791326</c:v>
                </c:pt>
                <c:pt idx="7">
                  <c:v>19.03825819260713</c:v>
                </c:pt>
                <c:pt idx="8">
                  <c:v>6.298233168209814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94367824"/>
        <c:axId val="-1994364592"/>
      </c:barChart>
      <c:catAx>
        <c:axId val="-199436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4364592"/>
        <c:crosses val="autoZero"/>
        <c:auto val="1"/>
        <c:lblAlgn val="ctr"/>
        <c:lblOffset val="100"/>
        <c:noMultiLvlLbl val="0"/>
      </c:catAx>
      <c:valAx>
        <c:axId val="-199436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436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Combined!$S$1</c:f>
              <c:strCache>
                <c:ptCount val="1"/>
                <c:pt idx="0">
                  <c:v>Untagged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Combined!$W$4:$W$12</c:f>
                <c:numCache>
                  <c:formatCode>General</c:formatCode>
                  <c:ptCount val="9"/>
                  <c:pt idx="0">
                    <c:v>0.00851211138864926</c:v>
                  </c:pt>
                  <c:pt idx="1">
                    <c:v>0.0307897704030651</c:v>
                  </c:pt>
                  <c:pt idx="2">
                    <c:v>0.2014009365812</c:v>
                  </c:pt>
                  <c:pt idx="3">
                    <c:v>0.0393520857908607</c:v>
                  </c:pt>
                  <c:pt idx="4">
                    <c:v>0.0446952312170748</c:v>
                  </c:pt>
                  <c:pt idx="5">
                    <c:v>0.248011810751132</c:v>
                  </c:pt>
                  <c:pt idx="6">
                    <c:v>0.0801840744615303</c:v>
                  </c:pt>
                  <c:pt idx="7">
                    <c:v>0.111784902399467</c:v>
                  </c:pt>
                  <c:pt idx="8">
                    <c:v>0.0793387554962981</c:v>
                  </c:pt>
                </c:numCache>
              </c:numRef>
            </c:plus>
            <c:minus>
              <c:numRef>
                <c:f>Combined!$W$4:$W$12</c:f>
                <c:numCache>
                  <c:formatCode>General</c:formatCode>
                  <c:ptCount val="9"/>
                  <c:pt idx="0">
                    <c:v>0.00851211138864926</c:v>
                  </c:pt>
                  <c:pt idx="1">
                    <c:v>0.0307897704030651</c:v>
                  </c:pt>
                  <c:pt idx="2">
                    <c:v>0.2014009365812</c:v>
                  </c:pt>
                  <c:pt idx="3">
                    <c:v>0.0393520857908607</c:v>
                  </c:pt>
                  <c:pt idx="4">
                    <c:v>0.0446952312170748</c:v>
                  </c:pt>
                  <c:pt idx="5">
                    <c:v>0.248011810751132</c:v>
                  </c:pt>
                  <c:pt idx="6">
                    <c:v>0.0801840744615303</c:v>
                  </c:pt>
                  <c:pt idx="7">
                    <c:v>0.111784902399467</c:v>
                  </c:pt>
                  <c:pt idx="8">
                    <c:v>0.0793387554962981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Combined!$L$4:$L$12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</c:numCache>
            </c:numRef>
          </c:cat>
          <c:val>
            <c:numRef>
              <c:f>Combined!$S$4:$S$12</c:f>
              <c:numCache>
                <c:formatCode>General</c:formatCode>
                <c:ptCount val="9"/>
                <c:pt idx="0">
                  <c:v>0.0493363903002173</c:v>
                </c:pt>
                <c:pt idx="1">
                  <c:v>0.573208987238571</c:v>
                </c:pt>
                <c:pt idx="2">
                  <c:v>0.602350174691406</c:v>
                </c:pt>
                <c:pt idx="3">
                  <c:v>0.387229884699993</c:v>
                </c:pt>
                <c:pt idx="4">
                  <c:v>0.0524073400558677</c:v>
                </c:pt>
                <c:pt idx="5">
                  <c:v>0.323980563400443</c:v>
                </c:pt>
                <c:pt idx="6">
                  <c:v>0.308293002118855</c:v>
                </c:pt>
                <c:pt idx="7">
                  <c:v>0.22983029401099</c:v>
                </c:pt>
                <c:pt idx="8">
                  <c:v>0.158636208361555</c:v>
                </c:pt>
              </c:numCache>
            </c:numRef>
          </c:val>
        </c:ser>
        <c:ser>
          <c:idx val="1"/>
          <c:order val="1"/>
          <c:tx>
            <c:strRef>
              <c:f>Combined!$U$1</c:f>
              <c:strCache>
                <c:ptCount val="1"/>
                <c:pt idx="0">
                  <c:v>Bre5 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Combined!$X$4:$X$12</c:f>
                <c:numCache>
                  <c:formatCode>General</c:formatCode>
                  <c:ptCount val="9"/>
                  <c:pt idx="0">
                    <c:v>0.0231081643668494</c:v>
                  </c:pt>
                  <c:pt idx="1">
                    <c:v>0.0304689319744336</c:v>
                  </c:pt>
                  <c:pt idx="2">
                    <c:v>0.0174592103679189</c:v>
                  </c:pt>
                  <c:pt idx="3">
                    <c:v>0.0705495701243081</c:v>
                  </c:pt>
                  <c:pt idx="4">
                    <c:v>0.024275213896641</c:v>
                  </c:pt>
                  <c:pt idx="5">
                    <c:v>0.0546521762631743</c:v>
                  </c:pt>
                  <c:pt idx="6">
                    <c:v>0.00808648989211475</c:v>
                  </c:pt>
                  <c:pt idx="7">
                    <c:v>0.0818827351331546</c:v>
                  </c:pt>
                  <c:pt idx="8">
                    <c:v>0.0</c:v>
                  </c:pt>
                </c:numCache>
              </c:numRef>
            </c:plus>
            <c:minus>
              <c:numRef>
                <c:f>Combined!$X$4:$X$12</c:f>
                <c:numCache>
                  <c:formatCode>General</c:formatCode>
                  <c:ptCount val="9"/>
                  <c:pt idx="0">
                    <c:v>0.0231081643668494</c:v>
                  </c:pt>
                  <c:pt idx="1">
                    <c:v>0.0304689319744336</c:v>
                  </c:pt>
                  <c:pt idx="2">
                    <c:v>0.0174592103679189</c:v>
                  </c:pt>
                  <c:pt idx="3">
                    <c:v>0.0705495701243081</c:v>
                  </c:pt>
                  <c:pt idx="4">
                    <c:v>0.024275213896641</c:v>
                  </c:pt>
                  <c:pt idx="5">
                    <c:v>0.0546521762631743</c:v>
                  </c:pt>
                  <c:pt idx="6">
                    <c:v>0.00808648989211475</c:v>
                  </c:pt>
                  <c:pt idx="7">
                    <c:v>0.0818827351331546</c:v>
                  </c:pt>
                  <c:pt idx="8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Combined!$U$4:$U$12</c:f>
              <c:numCache>
                <c:formatCode>General</c:formatCode>
                <c:ptCount val="9"/>
                <c:pt idx="0">
                  <c:v>0.0180229886708008</c:v>
                </c:pt>
                <c:pt idx="1">
                  <c:v>0.833399893758171</c:v>
                </c:pt>
                <c:pt idx="2">
                  <c:v>0.779656192792662</c:v>
                </c:pt>
                <c:pt idx="3">
                  <c:v>0.740568488375134</c:v>
                </c:pt>
                <c:pt idx="4">
                  <c:v>0.0441764591933776</c:v>
                </c:pt>
                <c:pt idx="5">
                  <c:v>0.273689018616606</c:v>
                </c:pt>
                <c:pt idx="6">
                  <c:v>0.746871705908949</c:v>
                </c:pt>
                <c:pt idx="7">
                  <c:v>0.321378223351041</c:v>
                </c:pt>
                <c:pt idx="8">
                  <c:v>1.0</c:v>
                </c:pt>
              </c:numCache>
            </c:numRef>
          </c:val>
        </c:ser>
        <c:ser>
          <c:idx val="2"/>
          <c:order val="2"/>
          <c:tx>
            <c:strRef>
              <c:f>Combined!$Z$2</c:f>
              <c:strCache>
                <c:ptCount val="1"/>
                <c:pt idx="0">
                  <c:v>Nab3 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Combined!$Z$4:$Z$12</c:f>
              <c:numCache>
                <c:formatCode>General</c:formatCode>
                <c:ptCount val="9"/>
                <c:pt idx="0">
                  <c:v>0.0249419639556384</c:v>
                </c:pt>
                <c:pt idx="1">
                  <c:v>0.283845410784513</c:v>
                </c:pt>
                <c:pt idx="2">
                  <c:v>0.225929420311438</c:v>
                </c:pt>
                <c:pt idx="3">
                  <c:v>0.271915008745712</c:v>
                </c:pt>
                <c:pt idx="4">
                  <c:v>-0.0302861241850621</c:v>
                </c:pt>
                <c:pt idx="5">
                  <c:v>1.0</c:v>
                </c:pt>
                <c:pt idx="6">
                  <c:v>0.588927762053043</c:v>
                </c:pt>
                <c:pt idx="7">
                  <c:v>0.0427593557672883</c:v>
                </c:pt>
                <c:pt idx="8">
                  <c:v>0.172449349781841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8785760"/>
        <c:axId val="1768789072"/>
      </c:barChart>
      <c:catAx>
        <c:axId val="176878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1768789072"/>
        <c:crosses val="autoZero"/>
        <c:auto val="1"/>
        <c:lblAlgn val="ctr"/>
        <c:lblOffset val="100"/>
        <c:noMultiLvlLbl val="0"/>
      </c:catAx>
      <c:valAx>
        <c:axId val="1768789072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1768785760"/>
        <c:crosses val="autoZero"/>
        <c:crossBetween val="between"/>
      </c:valAx>
      <c:spPr>
        <a:noFill/>
        <a:ln>
          <a:solidFill>
            <a:schemeClr val="accent3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27663</xdr:colOff>
      <xdr:row>14</xdr:row>
      <xdr:rowOff>93301</xdr:rowOff>
    </xdr:from>
    <xdr:to>
      <xdr:col>13</xdr:col>
      <xdr:colOff>450158</xdr:colOff>
      <xdr:row>28</xdr:row>
      <xdr:rowOff>19868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19</xdr:row>
      <xdr:rowOff>6350</xdr:rowOff>
    </xdr:from>
    <xdr:to>
      <xdr:col>5</xdr:col>
      <xdr:colOff>762000</xdr:colOff>
      <xdr:row>32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14</xdr:row>
      <xdr:rowOff>107950</xdr:rowOff>
    </xdr:from>
    <xdr:to>
      <xdr:col>13</xdr:col>
      <xdr:colOff>698500</xdr:colOff>
      <xdr:row>28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774700</xdr:colOff>
      <xdr:row>17</xdr:row>
      <xdr:rowOff>6350</xdr:rowOff>
    </xdr:from>
    <xdr:to>
      <xdr:col>21</xdr:col>
      <xdr:colOff>393700</xdr:colOff>
      <xdr:row>30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opLeftCell="L1" zoomScale="101" workbookViewId="0">
      <selection activeCell="X1" sqref="X1:Y11"/>
    </sheetView>
  </sheetViews>
  <sheetFormatPr baseColWidth="10" defaultRowHeight="16" x14ac:dyDescent="0.2"/>
  <cols>
    <col min="2" max="2" width="11.83203125" bestFit="1" customWidth="1"/>
    <col min="4" max="4" width="11.1640625" bestFit="1" customWidth="1"/>
    <col min="16" max="16" width="11.1640625" bestFit="1" customWidth="1"/>
    <col min="24" max="24" width="11.83203125" bestFit="1" customWidth="1"/>
  </cols>
  <sheetData>
    <row r="1" spans="1:25" x14ac:dyDescent="0.2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4</v>
      </c>
      <c r="I1" t="s">
        <v>4</v>
      </c>
      <c r="J1" t="s">
        <v>4</v>
      </c>
      <c r="K1" t="s">
        <v>4</v>
      </c>
      <c r="L1" t="s">
        <v>4</v>
      </c>
      <c r="M1" t="s">
        <v>4</v>
      </c>
      <c r="N1" t="s">
        <v>7</v>
      </c>
      <c r="O1" t="s">
        <v>7</v>
      </c>
      <c r="P1" t="s">
        <v>7</v>
      </c>
      <c r="Q1" t="s">
        <v>7</v>
      </c>
      <c r="R1" t="s">
        <v>7</v>
      </c>
      <c r="S1" t="s">
        <v>7</v>
      </c>
      <c r="T1" t="s">
        <v>22</v>
      </c>
      <c r="U1" t="s">
        <v>23</v>
      </c>
      <c r="V1" t="s">
        <v>24</v>
      </c>
      <c r="W1" t="s">
        <v>25</v>
      </c>
      <c r="X1" t="s">
        <v>34</v>
      </c>
      <c r="Y1" t="s">
        <v>35</v>
      </c>
    </row>
    <row r="2" spans="1:25" x14ac:dyDescent="0.2">
      <c r="A2" t="s">
        <v>0</v>
      </c>
      <c r="B2" t="s">
        <v>3</v>
      </c>
      <c r="C2" t="s">
        <v>1</v>
      </c>
      <c r="D2" t="s">
        <v>2</v>
      </c>
      <c r="E2" t="s">
        <v>5</v>
      </c>
      <c r="F2" t="s">
        <v>1</v>
      </c>
      <c r="G2" t="s">
        <v>2</v>
      </c>
      <c r="H2" t="s">
        <v>3</v>
      </c>
      <c r="I2" t="s">
        <v>1</v>
      </c>
      <c r="J2" t="s">
        <v>2</v>
      </c>
      <c r="K2" t="s">
        <v>5</v>
      </c>
      <c r="L2" t="s">
        <v>1</v>
      </c>
      <c r="M2" t="s">
        <v>2</v>
      </c>
      <c r="N2" t="s">
        <v>3</v>
      </c>
      <c r="O2" t="s">
        <v>1</v>
      </c>
      <c r="P2" t="s">
        <v>2</v>
      </c>
      <c r="Q2" t="s">
        <v>5</v>
      </c>
      <c r="R2" t="s">
        <v>1</v>
      </c>
      <c r="S2" t="s">
        <v>2</v>
      </c>
      <c r="T2" t="s">
        <v>26</v>
      </c>
    </row>
    <row r="3" spans="1:25" x14ac:dyDescent="0.2">
      <c r="A3">
        <v>1</v>
      </c>
      <c r="B3">
        <v>3671877724</v>
      </c>
      <c r="C3">
        <v>1888423921</v>
      </c>
      <c r="D3">
        <f>B3-C3</f>
        <v>1783453803</v>
      </c>
      <c r="E3">
        <v>1941450217</v>
      </c>
      <c r="F3">
        <v>1888423921</v>
      </c>
      <c r="G3">
        <f>E3-F3</f>
        <v>53026296</v>
      </c>
      <c r="H3">
        <v>45464.182999999997</v>
      </c>
      <c r="I3">
        <v>31527.998</v>
      </c>
      <c r="J3">
        <f>H3-I3</f>
        <v>13936.184999999998</v>
      </c>
      <c r="K3">
        <v>14328.839</v>
      </c>
      <c r="L3">
        <v>13996.221</v>
      </c>
      <c r="M3">
        <f>K3-L3</f>
        <v>332.61800000000039</v>
      </c>
      <c r="N3">
        <v>3417768272</v>
      </c>
      <c r="O3">
        <v>1796772324</v>
      </c>
      <c r="P3">
        <f>N3-O3</f>
        <v>1620995948</v>
      </c>
      <c r="Q3">
        <v>1831946886</v>
      </c>
      <c r="R3">
        <v>1796772324</v>
      </c>
      <c r="S3">
        <f>Q3-R3</f>
        <v>35174562</v>
      </c>
      <c r="T3">
        <f>D3/S11</f>
        <v>2.0409616437790494</v>
      </c>
      <c r="U3">
        <f>G3/S11</f>
        <v>6.068261261694953E-2</v>
      </c>
      <c r="V3">
        <f>P3/S11</f>
        <v>1.8550469594581689</v>
      </c>
      <c r="W3">
        <f>S3/S11</f>
        <v>4.0253317331779566E-2</v>
      </c>
      <c r="X3">
        <f>J3/M8</f>
        <v>1.0450301064557794</v>
      </c>
      <c r="Y3">
        <f>M3/M8</f>
        <v>2.4941963955638427E-2</v>
      </c>
    </row>
    <row r="4" spans="1:25" x14ac:dyDescent="0.2">
      <c r="A4">
        <v>2</v>
      </c>
      <c r="B4">
        <v>2447939906</v>
      </c>
      <c r="C4">
        <v>1888423921</v>
      </c>
      <c r="D4">
        <f t="shared" ref="D4:D11" si="0">B4-C4</f>
        <v>559515985</v>
      </c>
      <c r="E4">
        <v>2426006754</v>
      </c>
      <c r="F4">
        <v>1888423921</v>
      </c>
      <c r="G4">
        <f t="shared" ref="G4:G10" si="1">E4-F4</f>
        <v>537582833</v>
      </c>
      <c r="H4">
        <v>16751.308000000001</v>
      </c>
      <c r="I4">
        <v>13996.221</v>
      </c>
      <c r="J4">
        <f t="shared" ref="J4:J11" si="2">H4-I4</f>
        <v>2755.0870000000014</v>
      </c>
      <c r="K4">
        <v>17781.491999999998</v>
      </c>
      <c r="L4">
        <v>13996.221</v>
      </c>
      <c r="M4">
        <f t="shared" ref="M4:M11" si="3">K4-L4</f>
        <v>3785.2709999999988</v>
      </c>
      <c r="N4">
        <v>2232089204</v>
      </c>
      <c r="O4">
        <v>1796772324</v>
      </c>
      <c r="P4">
        <f t="shared" ref="P4:P11" si="4">N4-O4</f>
        <v>435316880</v>
      </c>
      <c r="Q4">
        <v>2533373261</v>
      </c>
      <c r="R4">
        <v>1796772324</v>
      </c>
      <c r="S4">
        <f t="shared" ref="S4:S11" si="5">Q4-R4</f>
        <v>736600937</v>
      </c>
      <c r="T4">
        <f>D4/S11</f>
        <v>0.64030291255391369</v>
      </c>
      <c r="U4">
        <f>G4/S11</f>
        <v>0.61520289488938229</v>
      </c>
      <c r="V4">
        <f>P4/S11</f>
        <v>0.49817105073036039</v>
      </c>
      <c r="W4">
        <f>S4/S11</f>
        <v>0.8429566589613019</v>
      </c>
      <c r="X4">
        <f>J4/M8</f>
        <v>0.20659519523491801</v>
      </c>
      <c r="Y4">
        <f>M4/M8</f>
        <v>0.28384541078451342</v>
      </c>
    </row>
    <row r="5" spans="1:25" x14ac:dyDescent="0.2">
      <c r="A5">
        <v>3</v>
      </c>
      <c r="B5">
        <v>3528013668</v>
      </c>
      <c r="C5">
        <v>1888423921</v>
      </c>
      <c r="D5">
        <f t="shared" si="0"/>
        <v>1639589747</v>
      </c>
      <c r="E5">
        <v>2378648593</v>
      </c>
      <c r="F5">
        <v>1888423921</v>
      </c>
      <c r="G5">
        <f t="shared" si="1"/>
        <v>490224672</v>
      </c>
      <c r="H5">
        <v>22672.131000000001</v>
      </c>
      <c r="I5">
        <v>13996.221</v>
      </c>
      <c r="J5">
        <f t="shared" si="2"/>
        <v>8675.9100000000017</v>
      </c>
      <c r="K5">
        <v>17009.143</v>
      </c>
      <c r="L5">
        <v>13996.221</v>
      </c>
      <c r="M5">
        <f t="shared" si="3"/>
        <v>3012.9220000000005</v>
      </c>
      <c r="N5">
        <v>3352658848</v>
      </c>
      <c r="O5">
        <v>1796772324</v>
      </c>
      <c r="P5">
        <f t="shared" si="4"/>
        <v>1555886524</v>
      </c>
      <c r="Q5">
        <v>2466719498</v>
      </c>
      <c r="R5">
        <v>1796772324</v>
      </c>
      <c r="S5">
        <f t="shared" si="5"/>
        <v>669947174</v>
      </c>
      <c r="T5">
        <f>D5/S11</f>
        <v>1.8763254644058731</v>
      </c>
      <c r="U5">
        <f>G5/S11</f>
        <v>0.56100682322308815</v>
      </c>
      <c r="V5">
        <f>P5/S11</f>
        <v>1.7805365702296865</v>
      </c>
      <c r="W5">
        <f>S5/S11</f>
        <v>0.76667894800085756</v>
      </c>
      <c r="X5">
        <f>J5/M8</f>
        <v>0.65057884570998192</v>
      </c>
      <c r="Y5">
        <f>M5/M8</f>
        <v>0.22592942031143823</v>
      </c>
    </row>
    <row r="6" spans="1:25" x14ac:dyDescent="0.2">
      <c r="A6">
        <v>4</v>
      </c>
      <c r="B6">
        <v>3661973538</v>
      </c>
      <c r="C6">
        <v>1888423921</v>
      </c>
      <c r="D6">
        <f t="shared" si="0"/>
        <v>1773549617</v>
      </c>
      <c r="E6">
        <v>2252802890</v>
      </c>
      <c r="F6">
        <v>1888423921</v>
      </c>
      <c r="G6">
        <f t="shared" si="1"/>
        <v>364378969</v>
      </c>
      <c r="H6">
        <v>22650.208999999999</v>
      </c>
      <c r="I6">
        <v>13996.221</v>
      </c>
      <c r="J6">
        <f t="shared" si="2"/>
        <v>8653.9879999999994</v>
      </c>
      <c r="K6">
        <v>17622.392</v>
      </c>
      <c r="L6">
        <v>13996.221</v>
      </c>
      <c r="M6">
        <f t="shared" si="3"/>
        <v>3626.1710000000003</v>
      </c>
      <c r="N6">
        <v>3432353779</v>
      </c>
      <c r="O6">
        <v>1796772324</v>
      </c>
      <c r="P6">
        <f t="shared" si="4"/>
        <v>1635581455</v>
      </c>
      <c r="Q6">
        <v>2320817425</v>
      </c>
      <c r="R6">
        <v>1796772324</v>
      </c>
      <c r="S6">
        <f t="shared" si="5"/>
        <v>524045101</v>
      </c>
      <c r="T6">
        <f>D6/S11</f>
        <v>2.0296274204283513</v>
      </c>
      <c r="U6">
        <f>G6/S11</f>
        <v>0.4169906157803378</v>
      </c>
      <c r="V6">
        <f>N6/S11</f>
        <v>3.9279416147675073</v>
      </c>
      <c r="W6">
        <f>S6/S11</f>
        <v>0.59971048812825223</v>
      </c>
      <c r="X6">
        <f>M6/M8</f>
        <v>0.27191500874571206</v>
      </c>
      <c r="Y6">
        <f>M6/M8</f>
        <v>0.27191500874571206</v>
      </c>
    </row>
    <row r="7" spans="1:25" x14ac:dyDescent="0.2">
      <c r="A7">
        <v>5</v>
      </c>
      <c r="B7">
        <v>3939664042</v>
      </c>
      <c r="C7">
        <v>1888423921</v>
      </c>
      <c r="D7">
        <f t="shared" si="0"/>
        <v>2051240121</v>
      </c>
      <c r="E7">
        <v>2011854082</v>
      </c>
      <c r="F7">
        <v>1888423921</v>
      </c>
      <c r="G7">
        <f t="shared" si="1"/>
        <v>123430161</v>
      </c>
      <c r="H7">
        <v>23773.825000000001</v>
      </c>
      <c r="I7">
        <v>13996.221</v>
      </c>
      <c r="J7">
        <f t="shared" si="2"/>
        <v>9777.6040000000012</v>
      </c>
      <c r="K7">
        <v>13592.334999999999</v>
      </c>
      <c r="L7">
        <v>13996.221</v>
      </c>
      <c r="M7">
        <f t="shared" si="3"/>
        <v>-403.88600000000042</v>
      </c>
      <c r="N7">
        <v>3461658428</v>
      </c>
      <c r="O7">
        <v>1796772324</v>
      </c>
      <c r="P7">
        <f t="shared" si="4"/>
        <v>1664886104</v>
      </c>
      <c r="Q7">
        <v>1812563432</v>
      </c>
      <c r="R7">
        <v>1796772324</v>
      </c>
      <c r="S7">
        <f t="shared" si="5"/>
        <v>15791108</v>
      </c>
      <c r="T7">
        <f>D7/S11</f>
        <v>2.3474128693995087</v>
      </c>
      <c r="U7">
        <f>G7/S11</f>
        <v>0.14125189217837716</v>
      </c>
      <c r="V7">
        <f>P7/S11</f>
        <v>1.9052742907099216</v>
      </c>
      <c r="W7">
        <f>S7/S11</f>
        <v>1.8071141336298741E-2</v>
      </c>
      <c r="X7">
        <f>J7/M8</f>
        <v>0.73319136829788478</v>
      </c>
      <c r="Y7">
        <f>M7/M8</f>
        <v>-3.0286124185062085E-2</v>
      </c>
    </row>
    <row r="8" spans="1:25" x14ac:dyDescent="0.2">
      <c r="A8">
        <v>6</v>
      </c>
      <c r="B8">
        <v>3541920422</v>
      </c>
      <c r="C8">
        <v>1888423921</v>
      </c>
      <c r="D8">
        <f t="shared" si="0"/>
        <v>1653496501</v>
      </c>
      <c r="E8">
        <v>1993243170</v>
      </c>
      <c r="F8">
        <v>1888423921</v>
      </c>
      <c r="G8">
        <f t="shared" si="1"/>
        <v>104819249</v>
      </c>
      <c r="H8">
        <v>18226.718000000001</v>
      </c>
      <c r="I8">
        <v>13996.221</v>
      </c>
      <c r="J8">
        <f t="shared" si="2"/>
        <v>4230.4970000000012</v>
      </c>
      <c r="K8">
        <v>27331.899000000001</v>
      </c>
      <c r="L8">
        <v>13996.221</v>
      </c>
      <c r="M8">
        <f t="shared" si="3"/>
        <v>13335.678000000002</v>
      </c>
      <c r="N8">
        <v>3155789171</v>
      </c>
      <c r="O8">
        <v>1796772324</v>
      </c>
      <c r="P8">
        <f t="shared" si="4"/>
        <v>1359016847</v>
      </c>
      <c r="Q8">
        <v>1948012455</v>
      </c>
      <c r="R8">
        <v>1796772324</v>
      </c>
      <c r="S8">
        <f t="shared" si="5"/>
        <v>151240131</v>
      </c>
      <c r="T8">
        <f>D8/S11</f>
        <v>1.8922401752078724</v>
      </c>
      <c r="U8">
        <f>G8/S11</f>
        <v>0.11995380333309674</v>
      </c>
      <c r="V8">
        <f>P8/S11</f>
        <v>1.5552414384442235</v>
      </c>
      <c r="W8">
        <f>S8/S11</f>
        <v>0.17307726494058157</v>
      </c>
      <c r="X8">
        <f>J8/M8</f>
        <v>0.31723148984251126</v>
      </c>
      <c r="Y8">
        <f>M8/M8</f>
        <v>1</v>
      </c>
    </row>
    <row r="9" spans="1:25" x14ac:dyDescent="0.2">
      <c r="A9">
        <v>7</v>
      </c>
      <c r="B9">
        <v>3782652730</v>
      </c>
      <c r="C9">
        <v>1888423921</v>
      </c>
      <c r="D9">
        <f t="shared" si="0"/>
        <v>1894228809</v>
      </c>
      <c r="E9">
        <v>2297085789</v>
      </c>
      <c r="F9">
        <v>1888423921</v>
      </c>
      <c r="G9">
        <f t="shared" si="1"/>
        <v>408661868</v>
      </c>
      <c r="H9">
        <v>21933.157999999999</v>
      </c>
      <c r="I9">
        <v>13996.221</v>
      </c>
      <c r="J9">
        <f t="shared" si="2"/>
        <v>7936.9369999999999</v>
      </c>
      <c r="K9">
        <v>21849.972000000002</v>
      </c>
      <c r="L9">
        <v>13996.221</v>
      </c>
      <c r="M9">
        <f t="shared" si="3"/>
        <v>7853.751000000002</v>
      </c>
      <c r="N9">
        <v>3208129765</v>
      </c>
      <c r="O9">
        <v>1796772324</v>
      </c>
      <c r="P9">
        <f t="shared" si="4"/>
        <v>1411357441</v>
      </c>
      <c r="Q9">
        <v>2435292436</v>
      </c>
      <c r="R9">
        <v>1796772324</v>
      </c>
      <c r="S9">
        <f t="shared" si="5"/>
        <v>638520112</v>
      </c>
      <c r="T9">
        <f>D9/S11</f>
        <v>2.1677311389883367</v>
      </c>
      <c r="U9">
        <f>G9/S11</f>
        <v>0.46766739708093064</v>
      </c>
      <c r="V9">
        <f>P9/S11</f>
        <v>1.6151393424924909</v>
      </c>
      <c r="W9">
        <f>S9/S11</f>
        <v>0.73071422157465471</v>
      </c>
      <c r="X9">
        <f>J9/M8</f>
        <v>0.59516561512657995</v>
      </c>
      <c r="Y9">
        <f>M9/M8</f>
        <v>0.58892776205304309</v>
      </c>
    </row>
    <row r="10" spans="1:25" x14ac:dyDescent="0.2">
      <c r="A10">
        <v>8</v>
      </c>
      <c r="B10">
        <v>3661783623</v>
      </c>
      <c r="C10">
        <v>1888423921</v>
      </c>
      <c r="D10">
        <f t="shared" si="0"/>
        <v>1773359702</v>
      </c>
      <c r="E10">
        <v>2118479784</v>
      </c>
      <c r="F10">
        <v>1888423921</v>
      </c>
      <c r="G10">
        <f t="shared" si="1"/>
        <v>230055863</v>
      </c>
      <c r="H10">
        <v>22552.346000000001</v>
      </c>
      <c r="I10">
        <v>13996.221</v>
      </c>
      <c r="J10">
        <f t="shared" si="2"/>
        <v>8556.1250000000018</v>
      </c>
      <c r="K10">
        <v>14566.446</v>
      </c>
      <c r="L10">
        <v>13996.221</v>
      </c>
      <c r="M10">
        <f t="shared" si="3"/>
        <v>570.22500000000036</v>
      </c>
      <c r="N10">
        <v>3435810374</v>
      </c>
      <c r="O10">
        <v>1796772324</v>
      </c>
      <c r="P10">
        <f t="shared" si="4"/>
        <v>1639038050</v>
      </c>
      <c r="Q10">
        <v>2140704630</v>
      </c>
      <c r="R10">
        <v>1796772324</v>
      </c>
      <c r="S10">
        <f t="shared" si="5"/>
        <v>343932306</v>
      </c>
      <c r="T10">
        <f>D10/S11</f>
        <v>2.0294100841396703</v>
      </c>
      <c r="U10">
        <f>G10/S11</f>
        <v>0.26327297714113412</v>
      </c>
      <c r="V10">
        <f>P10/S11</f>
        <v>1.8756941094394064</v>
      </c>
      <c r="W10">
        <f>S10/S11</f>
        <v>0.39359171705019991</v>
      </c>
      <c r="X10">
        <f>J10/M8</f>
        <v>0.6415965502466392</v>
      </c>
      <c r="Y10">
        <f>M10/M8</f>
        <v>4.2759355767288343E-2</v>
      </c>
    </row>
    <row r="11" spans="1:25" x14ac:dyDescent="0.2">
      <c r="A11">
        <v>9</v>
      </c>
      <c r="B11">
        <v>3446995047</v>
      </c>
      <c r="C11">
        <v>1888423921</v>
      </c>
      <c r="D11">
        <f t="shared" si="0"/>
        <v>1558571126</v>
      </c>
      <c r="E11">
        <v>2147065123</v>
      </c>
      <c r="F11">
        <v>1888423921</v>
      </c>
      <c r="G11">
        <f>E11-F11</f>
        <v>258641202</v>
      </c>
      <c r="H11">
        <v>21476.255000000001</v>
      </c>
      <c r="I11">
        <v>13996.221</v>
      </c>
      <c r="J11">
        <f t="shared" si="2"/>
        <v>7480.0340000000015</v>
      </c>
      <c r="K11">
        <v>16295.95</v>
      </c>
      <c r="L11">
        <v>13996.221</v>
      </c>
      <c r="M11">
        <f t="shared" si="3"/>
        <v>2299.7290000000012</v>
      </c>
      <c r="N11">
        <v>2923701902</v>
      </c>
      <c r="O11">
        <v>1796772324</v>
      </c>
      <c r="P11">
        <f t="shared" si="4"/>
        <v>1126929578</v>
      </c>
      <c r="Q11">
        <v>2670602466</v>
      </c>
      <c r="R11">
        <v>1796772324</v>
      </c>
      <c r="S11">
        <f t="shared" si="5"/>
        <v>873830142</v>
      </c>
      <c r="T11">
        <f>D11/S11</f>
        <v>1.783608794305015</v>
      </c>
      <c r="U11">
        <f>G11/S11</f>
        <v>0.29598567223605798</v>
      </c>
      <c r="V11">
        <f>P11/S11</f>
        <v>1.2896437463472163</v>
      </c>
      <c r="W11">
        <f>S11/S11</f>
        <v>1</v>
      </c>
      <c r="X11">
        <f>J11/M8</f>
        <v>0.56090391504653914</v>
      </c>
      <c r="Y11">
        <f>M11/M8</f>
        <v>0.17244934978184093</v>
      </c>
    </row>
    <row r="14" spans="1:25" x14ac:dyDescent="0.2">
      <c r="B14" t="s">
        <v>15</v>
      </c>
      <c r="C14" t="s">
        <v>14</v>
      </c>
      <c r="D14" t="s">
        <v>16</v>
      </c>
      <c r="E14" t="s">
        <v>17</v>
      </c>
    </row>
    <row r="15" spans="1:25" x14ac:dyDescent="0.2">
      <c r="A15">
        <v>1</v>
      </c>
      <c r="B15">
        <f>J3/D3</f>
        <v>7.8141553072793543E-6</v>
      </c>
      <c r="C15">
        <f>M3/G3</f>
        <v>6.2726991151710917E-6</v>
      </c>
      <c r="D15">
        <f>P3/D3</f>
        <v>0.90890829090906367</v>
      </c>
      <c r="E15">
        <f>S3/G3</f>
        <v>0.66334186344073509</v>
      </c>
    </row>
    <row r="16" spans="1:25" x14ac:dyDescent="0.2">
      <c r="A16">
        <v>2</v>
      </c>
      <c r="B16">
        <f t="shared" ref="B16:B23" si="6">J4/D4</f>
        <v>4.9240541358259877E-6</v>
      </c>
      <c r="C16">
        <f t="shared" ref="C16:C23" si="7">M4/G4</f>
        <v>7.041279534311318E-6</v>
      </c>
      <c r="D16">
        <f t="shared" ref="D16:D23" si="8">P4/D4</f>
        <v>0.77802402732068499</v>
      </c>
      <c r="E16">
        <f t="shared" ref="E16:E23" si="9">S4/G4</f>
        <v>1.3702091878369189</v>
      </c>
    </row>
    <row r="17" spans="1:21" x14ac:dyDescent="0.2">
      <c r="A17">
        <v>3</v>
      </c>
      <c r="B17">
        <f t="shared" si="6"/>
        <v>5.2915127188825988E-6</v>
      </c>
      <c r="C17">
        <f t="shared" si="7"/>
        <v>6.1460023782727946E-6</v>
      </c>
      <c r="D17">
        <f t="shared" si="8"/>
        <v>0.94894867868431476</v>
      </c>
      <c r="E17">
        <f t="shared" si="9"/>
        <v>1.3666125192491332</v>
      </c>
    </row>
    <row r="18" spans="1:21" x14ac:dyDescent="0.2">
      <c r="A18">
        <v>4</v>
      </c>
      <c r="B18">
        <f t="shared" si="6"/>
        <v>4.8794732986599038E-6</v>
      </c>
      <c r="C18">
        <f t="shared" si="7"/>
        <v>9.9516473465843758E-6</v>
      </c>
      <c r="D18">
        <f t="shared" si="8"/>
        <v>0.92220789276063431</v>
      </c>
      <c r="E18">
        <f t="shared" si="9"/>
        <v>1.4381870129282901</v>
      </c>
    </row>
    <row r="19" spans="1:21" x14ac:dyDescent="0.2">
      <c r="A19">
        <v>5</v>
      </c>
      <c r="B19">
        <f t="shared" si="6"/>
        <v>4.7666793857529086E-6</v>
      </c>
      <c r="C19">
        <f t="shared" si="7"/>
        <v>-3.2721823963269431E-6</v>
      </c>
      <c r="D19">
        <f t="shared" si="8"/>
        <v>0.81164856661849583</v>
      </c>
      <c r="E19">
        <f t="shared" si="9"/>
        <v>0.12793556997790839</v>
      </c>
    </row>
    <row r="20" spans="1:21" x14ac:dyDescent="0.2">
      <c r="A20">
        <v>6</v>
      </c>
      <c r="B20">
        <f t="shared" si="6"/>
        <v>2.5585158465358019E-6</v>
      </c>
      <c r="C20">
        <f t="shared" si="7"/>
        <v>1.2722546791000194E-4</v>
      </c>
      <c r="D20">
        <f t="shared" si="8"/>
        <v>0.8219048822770989</v>
      </c>
      <c r="E20">
        <f t="shared" si="9"/>
        <v>1.4428660045064814</v>
      </c>
      <c r="H20" t="s">
        <v>6</v>
      </c>
      <c r="P20" t="s">
        <v>4</v>
      </c>
    </row>
    <row r="21" spans="1:21" x14ac:dyDescent="0.2">
      <c r="A21">
        <v>7</v>
      </c>
      <c r="B21">
        <f t="shared" si="6"/>
        <v>4.1900624477304107E-6</v>
      </c>
      <c r="C21">
        <f t="shared" si="7"/>
        <v>1.9218213430179893E-5</v>
      </c>
      <c r="D21">
        <f t="shared" si="8"/>
        <v>0.74508287187601319</v>
      </c>
      <c r="E21">
        <f t="shared" si="9"/>
        <v>1.5624656029810935</v>
      </c>
      <c r="H21" t="s">
        <v>8</v>
      </c>
      <c r="I21" t="s">
        <v>9</v>
      </c>
      <c r="J21" t="s">
        <v>10</v>
      </c>
      <c r="K21" t="s">
        <v>11</v>
      </c>
      <c r="L21" t="s">
        <v>12</v>
      </c>
      <c r="M21" t="s">
        <v>13</v>
      </c>
      <c r="P21" t="s">
        <v>8</v>
      </c>
      <c r="Q21" t="s">
        <v>9</v>
      </c>
      <c r="R21" t="s">
        <v>10</v>
      </c>
      <c r="S21" t="s">
        <v>11</v>
      </c>
      <c r="T21" t="s">
        <v>12</v>
      </c>
      <c r="U21" t="s">
        <v>13</v>
      </c>
    </row>
    <row r="22" spans="1:21" x14ac:dyDescent="0.2">
      <c r="A22">
        <v>8</v>
      </c>
      <c r="B22">
        <f t="shared" si="6"/>
        <v>4.8248107760373602E-6</v>
      </c>
      <c r="C22">
        <f t="shared" si="7"/>
        <v>2.4786371125868691E-6</v>
      </c>
      <c r="D22">
        <f t="shared" si="8"/>
        <v>0.92425583380037812</v>
      </c>
      <c r="E22">
        <f t="shared" si="9"/>
        <v>1.494994743950516</v>
      </c>
      <c r="G22">
        <v>1</v>
      </c>
      <c r="H22">
        <v>79200</v>
      </c>
      <c r="I22">
        <v>46362.091999999997</v>
      </c>
      <c r="J22">
        <v>23387</v>
      </c>
      <c r="K22">
        <v>62450</v>
      </c>
      <c r="L22">
        <v>3671877724</v>
      </c>
      <c r="M22">
        <v>3671877724</v>
      </c>
      <c r="O22">
        <v>1</v>
      </c>
      <c r="P22">
        <v>1.2849999999999999</v>
      </c>
      <c r="Q22">
        <v>35375.180999999997</v>
      </c>
      <c r="R22">
        <v>16642</v>
      </c>
      <c r="S22">
        <v>56291</v>
      </c>
      <c r="T22">
        <v>45464.182999999997</v>
      </c>
      <c r="U22">
        <v>7274269298</v>
      </c>
    </row>
    <row r="23" spans="1:21" x14ac:dyDescent="0.2">
      <c r="A23">
        <v>9</v>
      </c>
      <c r="B23">
        <f t="shared" si="6"/>
        <v>4.7992894743258583E-6</v>
      </c>
      <c r="C23">
        <f t="shared" si="7"/>
        <v>8.8915802363151755E-6</v>
      </c>
      <c r="D23">
        <f t="shared" si="8"/>
        <v>0.72305303184475911</v>
      </c>
      <c r="E23">
        <f t="shared" si="9"/>
        <v>3.3785419153751071</v>
      </c>
      <c r="G23">
        <v>2</v>
      </c>
      <c r="H23">
        <v>79200</v>
      </c>
      <c r="I23">
        <v>30908.331999999999</v>
      </c>
      <c r="J23">
        <v>18504</v>
      </c>
      <c r="K23">
        <v>46260</v>
      </c>
      <c r="L23">
        <v>2447939906</v>
      </c>
      <c r="M23">
        <v>2447939906</v>
      </c>
      <c r="O23">
        <v>2</v>
      </c>
      <c r="P23">
        <v>1.2849999999999999</v>
      </c>
      <c r="Q23">
        <v>24531.588</v>
      </c>
      <c r="R23">
        <v>16642</v>
      </c>
      <c r="S23">
        <v>41990</v>
      </c>
      <c r="T23">
        <v>31527.998</v>
      </c>
      <c r="U23">
        <v>5044479606</v>
      </c>
    </row>
    <row r="24" spans="1:21" x14ac:dyDescent="0.2">
      <c r="G24">
        <v>3</v>
      </c>
      <c r="H24">
        <v>79200</v>
      </c>
      <c r="I24">
        <v>44545.627</v>
      </c>
      <c r="J24">
        <v>23901</v>
      </c>
      <c r="K24">
        <v>59880</v>
      </c>
      <c r="L24">
        <v>3528013668</v>
      </c>
      <c r="M24">
        <v>3528013668</v>
      </c>
      <c r="O24">
        <v>3</v>
      </c>
      <c r="P24">
        <v>0.56999999999999995</v>
      </c>
      <c r="Q24">
        <v>29388.258999999998</v>
      </c>
      <c r="R24">
        <v>16642</v>
      </c>
      <c r="S24">
        <v>44788</v>
      </c>
      <c r="T24">
        <v>16751.308000000001</v>
      </c>
      <c r="U24">
        <v>2680209244</v>
      </c>
    </row>
    <row r="25" spans="1:21" x14ac:dyDescent="0.2">
      <c r="G25">
        <v>4</v>
      </c>
      <c r="H25">
        <v>79200</v>
      </c>
      <c r="I25">
        <v>46237.04</v>
      </c>
      <c r="J25">
        <v>23901</v>
      </c>
      <c r="K25">
        <v>60651</v>
      </c>
      <c r="L25">
        <v>3661973538</v>
      </c>
      <c r="M25">
        <v>3661973538</v>
      </c>
      <c r="O25">
        <v>4</v>
      </c>
      <c r="P25">
        <v>0.56999999999999995</v>
      </c>
      <c r="Q25">
        <v>39775.667999999998</v>
      </c>
      <c r="R25">
        <v>16642</v>
      </c>
      <c r="S25">
        <v>56283</v>
      </c>
      <c r="T25">
        <v>22672.131000000001</v>
      </c>
      <c r="U25">
        <v>3627540966</v>
      </c>
    </row>
    <row r="26" spans="1:21" x14ac:dyDescent="0.2">
      <c r="G26">
        <v>5</v>
      </c>
      <c r="H26">
        <v>79200</v>
      </c>
      <c r="I26">
        <v>49743.233</v>
      </c>
      <c r="J26">
        <v>24415</v>
      </c>
      <c r="K26">
        <v>65534</v>
      </c>
      <c r="L26">
        <v>3939664042</v>
      </c>
      <c r="M26">
        <v>3939664042</v>
      </c>
      <c r="O26">
        <v>5</v>
      </c>
      <c r="P26">
        <v>0.56999999999999995</v>
      </c>
      <c r="Q26">
        <v>39737.209000000003</v>
      </c>
      <c r="R26">
        <v>16642</v>
      </c>
      <c r="S26">
        <v>56321</v>
      </c>
      <c r="T26">
        <v>22650.208999999999</v>
      </c>
      <c r="U26">
        <v>3624033501</v>
      </c>
    </row>
    <row r="27" spans="1:21" x14ac:dyDescent="0.2">
      <c r="G27">
        <v>6</v>
      </c>
      <c r="H27">
        <v>79200</v>
      </c>
      <c r="I27">
        <v>44721.216999999997</v>
      </c>
      <c r="J27">
        <v>21074</v>
      </c>
      <c r="K27">
        <v>63221</v>
      </c>
      <c r="L27">
        <v>3541920422</v>
      </c>
      <c r="M27">
        <v>3541920422</v>
      </c>
      <c r="O27">
        <v>6</v>
      </c>
      <c r="P27">
        <v>0.56999999999999995</v>
      </c>
      <c r="Q27">
        <v>41708.464999999997</v>
      </c>
      <c r="R27">
        <v>16826</v>
      </c>
      <c r="S27">
        <v>60065</v>
      </c>
      <c r="T27">
        <v>23773.825000000001</v>
      </c>
      <c r="U27">
        <v>3803812015</v>
      </c>
    </row>
    <row r="28" spans="1:21" x14ac:dyDescent="0.2">
      <c r="G28">
        <v>7</v>
      </c>
      <c r="H28">
        <v>79200</v>
      </c>
      <c r="I28">
        <v>47760.767</v>
      </c>
      <c r="J28">
        <v>25700</v>
      </c>
      <c r="K28">
        <v>62707</v>
      </c>
      <c r="L28">
        <v>3782652730</v>
      </c>
      <c r="M28">
        <v>3782652730</v>
      </c>
      <c r="O28">
        <v>7</v>
      </c>
      <c r="P28">
        <v>0.56999999999999995</v>
      </c>
      <c r="Q28">
        <v>31976.698</v>
      </c>
      <c r="R28">
        <v>16642</v>
      </c>
      <c r="S28">
        <v>50211</v>
      </c>
      <c r="T28">
        <v>18226.718000000001</v>
      </c>
      <c r="U28">
        <v>2916274882</v>
      </c>
    </row>
    <row r="29" spans="1:21" x14ac:dyDescent="0.2">
      <c r="G29">
        <v>8</v>
      </c>
      <c r="H29">
        <v>79200</v>
      </c>
      <c r="I29">
        <v>46234.642</v>
      </c>
      <c r="J29">
        <v>22359</v>
      </c>
      <c r="K29">
        <v>62193</v>
      </c>
      <c r="L29">
        <v>3661783623</v>
      </c>
      <c r="M29">
        <v>3661783623</v>
      </c>
      <c r="O29">
        <v>8</v>
      </c>
      <c r="P29">
        <v>0.56999999999999995</v>
      </c>
      <c r="Q29">
        <v>38479.224000000002</v>
      </c>
      <c r="R29">
        <v>17716</v>
      </c>
      <c r="S29">
        <v>55531</v>
      </c>
      <c r="T29">
        <v>21933.157999999999</v>
      </c>
      <c r="U29">
        <v>3509305264</v>
      </c>
    </row>
    <row r="30" spans="1:21" x14ac:dyDescent="0.2">
      <c r="G30">
        <v>9</v>
      </c>
      <c r="H30">
        <v>79200</v>
      </c>
      <c r="I30">
        <v>43522.665000000001</v>
      </c>
      <c r="J30">
        <v>17990</v>
      </c>
      <c r="K30">
        <v>59880</v>
      </c>
      <c r="L30">
        <v>3446995047</v>
      </c>
      <c r="M30">
        <v>3446995047</v>
      </c>
      <c r="O30">
        <v>9</v>
      </c>
      <c r="P30">
        <v>0.56999999999999995</v>
      </c>
      <c r="Q30">
        <v>39565.519999999997</v>
      </c>
      <c r="R30">
        <v>16642</v>
      </c>
      <c r="S30">
        <v>57979</v>
      </c>
      <c r="T30">
        <v>22552.346000000001</v>
      </c>
      <c r="U30">
        <v>3608375410</v>
      </c>
    </row>
    <row r="31" spans="1:21" x14ac:dyDescent="0.2">
      <c r="G31">
        <v>10</v>
      </c>
      <c r="H31">
        <v>79200</v>
      </c>
      <c r="I31">
        <v>24513.26</v>
      </c>
      <c r="J31">
        <v>17476</v>
      </c>
      <c r="K31">
        <v>40092</v>
      </c>
      <c r="L31">
        <v>1941450217</v>
      </c>
      <c r="M31">
        <v>1941450217</v>
      </c>
      <c r="O31">
        <v>10</v>
      </c>
      <c r="P31">
        <v>0.56999999999999995</v>
      </c>
      <c r="Q31">
        <v>37677.641000000003</v>
      </c>
      <c r="R31">
        <v>16642</v>
      </c>
      <c r="S31">
        <v>53641</v>
      </c>
      <c r="T31">
        <v>21476.255000000001</v>
      </c>
      <c r="U31">
        <v>3436200864</v>
      </c>
    </row>
    <row r="32" spans="1:21" x14ac:dyDescent="0.2">
      <c r="G32">
        <v>11</v>
      </c>
      <c r="H32">
        <v>79200</v>
      </c>
      <c r="I32">
        <v>30631.398000000001</v>
      </c>
      <c r="J32">
        <v>17733</v>
      </c>
      <c r="K32">
        <v>48315</v>
      </c>
      <c r="L32">
        <v>2426006754</v>
      </c>
      <c r="M32">
        <v>2426006754</v>
      </c>
      <c r="O32">
        <v>11</v>
      </c>
      <c r="P32">
        <v>0.56999999999999995</v>
      </c>
      <c r="Q32">
        <v>25138.312999999998</v>
      </c>
      <c r="R32">
        <v>16642</v>
      </c>
      <c r="S32">
        <v>40592</v>
      </c>
      <c r="T32">
        <v>14328.839</v>
      </c>
      <c r="U32">
        <v>2292614160</v>
      </c>
    </row>
    <row r="33" spans="7:21" x14ac:dyDescent="0.2">
      <c r="G33">
        <v>12</v>
      </c>
      <c r="H33">
        <v>79200</v>
      </c>
      <c r="I33">
        <v>30033.441999999999</v>
      </c>
      <c r="J33">
        <v>17476</v>
      </c>
      <c r="K33">
        <v>49600</v>
      </c>
      <c r="L33">
        <v>2378648593</v>
      </c>
      <c r="M33">
        <v>2378648593</v>
      </c>
      <c r="O33">
        <v>12</v>
      </c>
      <c r="P33">
        <v>0.56999999999999995</v>
      </c>
      <c r="Q33">
        <v>31195.598999999998</v>
      </c>
      <c r="R33">
        <v>16642</v>
      </c>
      <c r="S33">
        <v>49935</v>
      </c>
      <c r="T33">
        <v>17781.491999999998</v>
      </c>
      <c r="U33">
        <v>2845038667</v>
      </c>
    </row>
    <row r="34" spans="7:21" x14ac:dyDescent="0.2">
      <c r="G34">
        <v>13</v>
      </c>
      <c r="H34">
        <v>79200</v>
      </c>
      <c r="I34">
        <v>28444.481</v>
      </c>
      <c r="J34">
        <v>17476</v>
      </c>
      <c r="K34">
        <v>45746</v>
      </c>
      <c r="L34">
        <v>2252802890</v>
      </c>
      <c r="M34">
        <v>2252802890</v>
      </c>
      <c r="O34">
        <v>13</v>
      </c>
      <c r="P34">
        <v>0.56999999999999995</v>
      </c>
      <c r="Q34">
        <v>29840.600999999999</v>
      </c>
      <c r="R34">
        <v>16642</v>
      </c>
      <c r="S34">
        <v>48178</v>
      </c>
      <c r="T34">
        <v>17009.143</v>
      </c>
      <c r="U34">
        <v>2721462848</v>
      </c>
    </row>
    <row r="35" spans="7:21" x14ac:dyDescent="0.2">
      <c r="G35">
        <v>14</v>
      </c>
      <c r="H35">
        <v>79200</v>
      </c>
      <c r="I35">
        <v>25402.198</v>
      </c>
      <c r="J35">
        <v>17476</v>
      </c>
      <c r="K35">
        <v>41377</v>
      </c>
      <c r="L35">
        <v>2011854082</v>
      </c>
      <c r="M35">
        <v>2011854082</v>
      </c>
      <c r="O35">
        <v>14</v>
      </c>
      <c r="P35">
        <v>0.56999999999999995</v>
      </c>
      <c r="Q35">
        <v>30916.477999999999</v>
      </c>
      <c r="R35">
        <v>16642</v>
      </c>
      <c r="S35">
        <v>46854</v>
      </c>
      <c r="T35">
        <v>17622.392</v>
      </c>
      <c r="U35">
        <v>2819582798</v>
      </c>
    </row>
    <row r="36" spans="7:21" x14ac:dyDescent="0.2">
      <c r="G36">
        <v>15</v>
      </c>
      <c r="H36">
        <v>79200</v>
      </c>
      <c r="I36">
        <v>25167.212</v>
      </c>
      <c r="J36">
        <v>18504</v>
      </c>
      <c r="K36">
        <v>39578</v>
      </c>
      <c r="L36">
        <v>1993243170</v>
      </c>
      <c r="M36">
        <v>1993243170</v>
      </c>
      <c r="O36">
        <v>15</v>
      </c>
      <c r="P36">
        <v>0.56999999999999995</v>
      </c>
      <c r="Q36">
        <v>23846.202000000001</v>
      </c>
      <c r="R36">
        <v>16642</v>
      </c>
      <c r="S36">
        <v>37894</v>
      </c>
      <c r="T36">
        <v>13592.334999999999</v>
      </c>
      <c r="U36">
        <v>2174773618</v>
      </c>
    </row>
    <row r="37" spans="7:21" x14ac:dyDescent="0.2">
      <c r="G37">
        <v>16</v>
      </c>
      <c r="H37">
        <v>79200</v>
      </c>
      <c r="I37">
        <v>29003.608</v>
      </c>
      <c r="J37">
        <v>18761</v>
      </c>
      <c r="K37">
        <v>46517</v>
      </c>
      <c r="L37">
        <v>2297085789</v>
      </c>
      <c r="M37">
        <v>2297085789</v>
      </c>
      <c r="O37">
        <v>16</v>
      </c>
      <c r="P37">
        <v>0.56999999999999995</v>
      </c>
      <c r="Q37">
        <v>47950.701000000001</v>
      </c>
      <c r="R37">
        <v>17650</v>
      </c>
      <c r="S37">
        <v>65535</v>
      </c>
      <c r="T37">
        <v>27331.899000000001</v>
      </c>
      <c r="U37">
        <v>4373103907</v>
      </c>
    </row>
    <row r="38" spans="7:21" x14ac:dyDescent="0.2">
      <c r="G38">
        <v>17</v>
      </c>
      <c r="H38">
        <v>79200</v>
      </c>
      <c r="I38">
        <v>26748.482</v>
      </c>
      <c r="J38">
        <v>17476</v>
      </c>
      <c r="K38">
        <v>41891</v>
      </c>
      <c r="L38">
        <v>2118479784</v>
      </c>
      <c r="M38">
        <v>2118479784</v>
      </c>
      <c r="O38">
        <v>17</v>
      </c>
      <c r="P38">
        <v>0.56999999999999995</v>
      </c>
      <c r="Q38">
        <v>38333.285000000003</v>
      </c>
      <c r="R38">
        <v>16642</v>
      </c>
      <c r="S38">
        <v>55441</v>
      </c>
      <c r="T38">
        <v>21849.972000000002</v>
      </c>
      <c r="U38">
        <v>3495995591</v>
      </c>
    </row>
    <row r="39" spans="7:21" x14ac:dyDescent="0.2">
      <c r="G39">
        <v>18</v>
      </c>
      <c r="H39">
        <v>79200</v>
      </c>
      <c r="I39">
        <v>27109.407999999999</v>
      </c>
      <c r="J39">
        <v>17476</v>
      </c>
      <c r="K39">
        <v>44461</v>
      </c>
      <c r="L39">
        <v>2147065123</v>
      </c>
      <c r="M39">
        <v>2147065123</v>
      </c>
      <c r="O39">
        <v>18</v>
      </c>
      <c r="P39">
        <v>0.56999999999999995</v>
      </c>
      <c r="Q39">
        <v>25555.169000000002</v>
      </c>
      <c r="R39">
        <v>16642</v>
      </c>
      <c r="S39">
        <v>41210</v>
      </c>
      <c r="T39">
        <v>14566.446</v>
      </c>
      <c r="U39">
        <v>2330631418</v>
      </c>
    </row>
    <row r="40" spans="7:21" x14ac:dyDescent="0.2">
      <c r="G40">
        <v>19</v>
      </c>
      <c r="H40">
        <v>79200</v>
      </c>
      <c r="I40">
        <v>23843.736000000001</v>
      </c>
      <c r="J40">
        <v>17733</v>
      </c>
      <c r="K40">
        <v>35980</v>
      </c>
      <c r="L40">
        <v>1888423921</v>
      </c>
      <c r="M40">
        <v>1888423921</v>
      </c>
      <c r="O40">
        <v>19</v>
      </c>
      <c r="P40">
        <v>0.56999999999999995</v>
      </c>
      <c r="Q40">
        <v>28589.385999999999</v>
      </c>
      <c r="R40">
        <v>16642</v>
      </c>
      <c r="S40">
        <v>46632</v>
      </c>
      <c r="T40">
        <v>16295.95</v>
      </c>
      <c r="U40">
        <v>2607351976</v>
      </c>
    </row>
    <row r="41" spans="7:21" x14ac:dyDescent="0.2">
      <c r="O41">
        <v>20</v>
      </c>
      <c r="P41">
        <v>0.56999999999999995</v>
      </c>
      <c r="Q41">
        <v>24554.773000000001</v>
      </c>
      <c r="R41">
        <v>16642</v>
      </c>
      <c r="S41">
        <v>39144</v>
      </c>
      <c r="T41">
        <v>13996.221</v>
      </c>
      <c r="U41">
        <v>2239395330</v>
      </c>
    </row>
    <row r="43" spans="7:21" x14ac:dyDescent="0.2">
      <c r="H43" t="s">
        <v>7</v>
      </c>
    </row>
    <row r="44" spans="7:21" x14ac:dyDescent="0.2">
      <c r="H44" t="s">
        <v>8</v>
      </c>
      <c r="I44" t="s">
        <v>9</v>
      </c>
      <c r="J44" t="s">
        <v>10</v>
      </c>
      <c r="K44" t="s">
        <v>11</v>
      </c>
      <c r="L44" t="s">
        <v>12</v>
      </c>
      <c r="M44" t="s">
        <v>13</v>
      </c>
    </row>
    <row r="45" spans="7:21" x14ac:dyDescent="0.2">
      <c r="G45">
        <v>1</v>
      </c>
      <c r="H45">
        <v>67200</v>
      </c>
      <c r="I45">
        <v>50859.646999999997</v>
      </c>
      <c r="J45">
        <v>29298</v>
      </c>
      <c r="K45">
        <v>64763</v>
      </c>
      <c r="L45">
        <v>3417768272</v>
      </c>
      <c r="M45">
        <v>3417768272</v>
      </c>
    </row>
    <row r="46" spans="7:21" x14ac:dyDescent="0.2">
      <c r="G46">
        <v>2</v>
      </c>
      <c r="H46">
        <v>67200</v>
      </c>
      <c r="I46">
        <v>33215.612999999998</v>
      </c>
      <c r="J46">
        <v>21588</v>
      </c>
      <c r="K46">
        <v>47802</v>
      </c>
      <c r="L46">
        <v>2232089204</v>
      </c>
      <c r="M46">
        <v>2232089204</v>
      </c>
    </row>
    <row r="47" spans="7:21" x14ac:dyDescent="0.2">
      <c r="G47">
        <v>3</v>
      </c>
      <c r="H47">
        <v>67200</v>
      </c>
      <c r="I47">
        <v>49890.756999999998</v>
      </c>
      <c r="J47">
        <v>25443</v>
      </c>
      <c r="K47">
        <v>61679</v>
      </c>
      <c r="L47">
        <v>3352658848</v>
      </c>
      <c r="M47">
        <v>3352658848</v>
      </c>
    </row>
    <row r="48" spans="7:21" x14ac:dyDescent="0.2">
      <c r="G48">
        <v>4</v>
      </c>
      <c r="H48">
        <v>67200</v>
      </c>
      <c r="I48">
        <v>51076.692999999999</v>
      </c>
      <c r="J48">
        <v>30840</v>
      </c>
      <c r="K48">
        <v>62193</v>
      </c>
      <c r="L48">
        <v>3432353779</v>
      </c>
      <c r="M48">
        <v>3432353779</v>
      </c>
    </row>
    <row r="49" spans="7:13" x14ac:dyDescent="0.2">
      <c r="G49">
        <v>5</v>
      </c>
      <c r="H49">
        <v>67200</v>
      </c>
      <c r="I49">
        <v>51512.773999999998</v>
      </c>
      <c r="J49">
        <v>31868</v>
      </c>
      <c r="K49">
        <v>64763</v>
      </c>
      <c r="L49">
        <v>3461658428</v>
      </c>
      <c r="M49">
        <v>3461658428</v>
      </c>
    </row>
    <row r="50" spans="7:13" x14ac:dyDescent="0.2">
      <c r="G50">
        <v>6</v>
      </c>
      <c r="H50">
        <v>67200</v>
      </c>
      <c r="I50">
        <v>46961.148000000001</v>
      </c>
      <c r="J50">
        <v>24415</v>
      </c>
      <c r="K50">
        <v>61679</v>
      </c>
      <c r="L50">
        <v>3155789171</v>
      </c>
      <c r="M50">
        <v>3155789171</v>
      </c>
    </row>
    <row r="51" spans="7:13" x14ac:dyDescent="0.2">
      <c r="G51">
        <v>7</v>
      </c>
      <c r="H51">
        <v>67200</v>
      </c>
      <c r="I51">
        <v>47740.025999999998</v>
      </c>
      <c r="J51">
        <v>31868</v>
      </c>
      <c r="K51">
        <v>59623</v>
      </c>
      <c r="L51">
        <v>3208129765</v>
      </c>
      <c r="M51">
        <v>3208129765</v>
      </c>
    </row>
    <row r="52" spans="7:13" x14ac:dyDescent="0.2">
      <c r="G52">
        <v>8</v>
      </c>
      <c r="H52">
        <v>67200</v>
      </c>
      <c r="I52">
        <v>51128.131000000001</v>
      </c>
      <c r="J52">
        <v>27756</v>
      </c>
      <c r="K52">
        <v>65534</v>
      </c>
      <c r="L52">
        <v>3435810374</v>
      </c>
      <c r="M52">
        <v>3435810374</v>
      </c>
    </row>
    <row r="53" spans="7:13" x14ac:dyDescent="0.2">
      <c r="G53">
        <v>9</v>
      </c>
      <c r="H53">
        <v>67200</v>
      </c>
      <c r="I53">
        <v>43507.468999999997</v>
      </c>
      <c r="J53">
        <v>23130</v>
      </c>
      <c r="K53">
        <v>57310</v>
      </c>
      <c r="L53">
        <v>2923701902</v>
      </c>
      <c r="M53">
        <v>2923701902</v>
      </c>
    </row>
    <row r="54" spans="7:13" x14ac:dyDescent="0.2">
      <c r="G54">
        <v>10</v>
      </c>
      <c r="H54">
        <v>67200</v>
      </c>
      <c r="I54">
        <v>27261.114000000001</v>
      </c>
      <c r="J54">
        <v>19789</v>
      </c>
      <c r="K54">
        <v>40349</v>
      </c>
      <c r="L54">
        <v>1831946886</v>
      </c>
      <c r="M54">
        <v>1831946886</v>
      </c>
    </row>
    <row r="55" spans="7:13" x14ac:dyDescent="0.2">
      <c r="G55">
        <v>11</v>
      </c>
      <c r="H55">
        <v>67200</v>
      </c>
      <c r="I55">
        <v>37699.006999999998</v>
      </c>
      <c r="J55">
        <v>21331</v>
      </c>
      <c r="K55">
        <v>55511</v>
      </c>
      <c r="L55">
        <v>2533373261</v>
      </c>
      <c r="M55">
        <v>2533373261</v>
      </c>
    </row>
    <row r="56" spans="7:13" x14ac:dyDescent="0.2">
      <c r="G56">
        <v>12</v>
      </c>
      <c r="H56">
        <v>67200</v>
      </c>
      <c r="I56">
        <v>36707.135000000002</v>
      </c>
      <c r="J56">
        <v>22616</v>
      </c>
      <c r="K56">
        <v>54226</v>
      </c>
      <c r="L56">
        <v>2466719498</v>
      </c>
      <c r="M56">
        <v>2466719498</v>
      </c>
    </row>
    <row r="57" spans="7:13" x14ac:dyDescent="0.2">
      <c r="G57">
        <v>13</v>
      </c>
      <c r="H57">
        <v>67200</v>
      </c>
      <c r="I57">
        <v>34535.974000000002</v>
      </c>
      <c r="J57">
        <v>21331</v>
      </c>
      <c r="K57">
        <v>50371</v>
      </c>
      <c r="L57">
        <v>2320817425</v>
      </c>
      <c r="M57">
        <v>2320817425</v>
      </c>
    </row>
    <row r="58" spans="7:13" x14ac:dyDescent="0.2">
      <c r="G58">
        <v>14</v>
      </c>
      <c r="H58">
        <v>67200</v>
      </c>
      <c r="I58">
        <v>26972.67</v>
      </c>
      <c r="J58">
        <v>19532</v>
      </c>
      <c r="K58">
        <v>41120</v>
      </c>
      <c r="L58">
        <v>1812563432</v>
      </c>
      <c r="M58">
        <v>1812563432</v>
      </c>
    </row>
    <row r="59" spans="7:13" x14ac:dyDescent="0.2">
      <c r="G59">
        <v>15</v>
      </c>
      <c r="H59">
        <v>67200</v>
      </c>
      <c r="I59">
        <v>28988.280999999999</v>
      </c>
      <c r="J59">
        <v>20303</v>
      </c>
      <c r="K59">
        <v>43690</v>
      </c>
      <c r="L59">
        <v>1948012455</v>
      </c>
      <c r="M59">
        <v>1948012455</v>
      </c>
    </row>
    <row r="60" spans="7:13" x14ac:dyDescent="0.2">
      <c r="G60">
        <v>16</v>
      </c>
      <c r="H60">
        <v>67200</v>
      </c>
      <c r="I60">
        <v>36239.470999999998</v>
      </c>
      <c r="J60">
        <v>22102</v>
      </c>
      <c r="K60">
        <v>54226</v>
      </c>
      <c r="L60">
        <v>2435292436</v>
      </c>
      <c r="M60">
        <v>2435292436</v>
      </c>
    </row>
    <row r="61" spans="7:13" x14ac:dyDescent="0.2">
      <c r="G61">
        <v>17</v>
      </c>
      <c r="H61">
        <v>67200</v>
      </c>
      <c r="I61">
        <v>31855.723999999998</v>
      </c>
      <c r="J61">
        <v>19532</v>
      </c>
      <c r="K61">
        <v>49858</v>
      </c>
      <c r="L61">
        <v>2140704630</v>
      </c>
      <c r="M61">
        <v>2140704630</v>
      </c>
    </row>
    <row r="62" spans="7:13" x14ac:dyDescent="0.2">
      <c r="G62">
        <v>18</v>
      </c>
      <c r="H62">
        <v>67200</v>
      </c>
      <c r="I62">
        <v>39741.108</v>
      </c>
      <c r="J62">
        <v>20303</v>
      </c>
      <c r="K62">
        <v>57053</v>
      </c>
      <c r="L62">
        <v>2670602466</v>
      </c>
      <c r="M62">
        <v>2670602466</v>
      </c>
    </row>
    <row r="63" spans="7:13" x14ac:dyDescent="0.2">
      <c r="G63">
        <v>19</v>
      </c>
      <c r="H63">
        <v>67200</v>
      </c>
      <c r="I63">
        <v>26737.683000000001</v>
      </c>
      <c r="J63">
        <v>19789</v>
      </c>
      <c r="K63">
        <v>39321</v>
      </c>
      <c r="L63">
        <v>1796772324</v>
      </c>
      <c r="M63">
        <v>1796772324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C1" workbookViewId="0">
      <selection activeCell="W1" sqref="W1:W11"/>
    </sheetView>
  </sheetViews>
  <sheetFormatPr baseColWidth="10" defaultRowHeight="16" x14ac:dyDescent="0.2"/>
  <sheetData>
    <row r="1" spans="1:23" x14ac:dyDescent="0.2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Q1" t="s">
        <v>16</v>
      </c>
      <c r="R1" t="s">
        <v>17</v>
      </c>
      <c r="T1" t="s">
        <v>22</v>
      </c>
      <c r="U1" t="s">
        <v>23</v>
      </c>
      <c r="V1" t="s">
        <v>24</v>
      </c>
      <c r="W1" t="s">
        <v>25</v>
      </c>
    </row>
    <row r="2" spans="1:23" x14ac:dyDescent="0.2">
      <c r="A2" t="s">
        <v>0</v>
      </c>
      <c r="B2" t="s">
        <v>3</v>
      </c>
      <c r="C2" t="s">
        <v>1</v>
      </c>
      <c r="D2" t="s">
        <v>2</v>
      </c>
      <c r="E2" t="s">
        <v>5</v>
      </c>
      <c r="F2" t="s">
        <v>1</v>
      </c>
      <c r="G2" t="s">
        <v>2</v>
      </c>
      <c r="H2" t="s">
        <v>3</v>
      </c>
      <c r="I2" t="s">
        <v>1</v>
      </c>
      <c r="J2" t="s">
        <v>2</v>
      </c>
      <c r="K2" t="s">
        <v>5</v>
      </c>
      <c r="L2" t="s">
        <v>1</v>
      </c>
      <c r="M2" t="s">
        <v>2</v>
      </c>
      <c r="P2">
        <v>1</v>
      </c>
      <c r="Q2">
        <f>J3/D3</f>
        <v>1.0122980740186858</v>
      </c>
      <c r="R2">
        <f>M3/G3</f>
        <v>-0.86259333098783875</v>
      </c>
      <c r="T2" t="s">
        <v>26</v>
      </c>
    </row>
    <row r="3" spans="1:23" x14ac:dyDescent="0.2">
      <c r="A3">
        <v>1</v>
      </c>
      <c r="B3">
        <v>4749.2129999999997</v>
      </c>
      <c r="C3">
        <v>1978.21</v>
      </c>
      <c r="D3">
        <f>B3-C3</f>
        <v>2771.0029999999997</v>
      </c>
      <c r="E3">
        <v>2029.3720000000001</v>
      </c>
      <c r="F3">
        <v>1978.21</v>
      </c>
      <c r="G3">
        <f>E3-F3</f>
        <v>51.162000000000035</v>
      </c>
      <c r="H3">
        <v>4518.8249999999998</v>
      </c>
      <c r="I3">
        <v>1713.7439999999999</v>
      </c>
      <c r="J3">
        <f>H3-I3</f>
        <v>2805.0810000000001</v>
      </c>
      <c r="K3">
        <v>1669.6120000000001</v>
      </c>
      <c r="L3">
        <v>1713.7439999999999</v>
      </c>
      <c r="M3">
        <f>K3-L3</f>
        <v>-44.131999999999834</v>
      </c>
      <c r="P3">
        <v>2</v>
      </c>
      <c r="Q3">
        <f t="shared" ref="Q3:Q10" si="0">J4/D4</f>
        <v>0.90097449850429323</v>
      </c>
      <c r="R3">
        <f t="shared" ref="R3:R10" si="1">M4/G4</f>
        <v>1.7161548578802048</v>
      </c>
      <c r="T3">
        <f>D3/M11</f>
        <v>1.7695415672591097</v>
      </c>
      <c r="U3">
        <f>G3/M11</f>
        <v>3.2671666419744276E-2</v>
      </c>
      <c r="V3">
        <f>J3/M11</f>
        <v>1.7913035204324035</v>
      </c>
      <c r="W3">
        <f>M3/M11</f>
        <v>-2.8182361565930729E-2</v>
      </c>
    </row>
    <row r="4" spans="1:23" x14ac:dyDescent="0.2">
      <c r="A4">
        <v>2</v>
      </c>
      <c r="B4">
        <v>3441.732</v>
      </c>
      <c r="C4">
        <v>1978.21</v>
      </c>
      <c r="D4">
        <f t="shared" ref="D4:D11" si="2">B4-C4</f>
        <v>1463.5219999999999</v>
      </c>
      <c r="E4">
        <v>2781.8629999999998</v>
      </c>
      <c r="F4">
        <v>1978.21</v>
      </c>
      <c r="G4">
        <f t="shared" ref="G4:G11" si="3">E4-F4</f>
        <v>803.65299999999979</v>
      </c>
      <c r="H4">
        <v>3032.34</v>
      </c>
      <c r="I4">
        <v>1713.7439999999999</v>
      </c>
      <c r="J4">
        <f t="shared" ref="J4:J11" si="4">H4-I4</f>
        <v>1318.5960000000002</v>
      </c>
      <c r="K4">
        <v>3092.9369999999999</v>
      </c>
      <c r="L4">
        <v>1713.7439999999999</v>
      </c>
      <c r="M4">
        <f t="shared" ref="M4:M11" si="5">K4-L4</f>
        <v>1379.193</v>
      </c>
      <c r="P4">
        <v>3</v>
      </c>
      <c r="Q4">
        <f t="shared" si="0"/>
        <v>0.91154874636340055</v>
      </c>
      <c r="R4">
        <f t="shared" si="1"/>
        <v>0.78150298454697908</v>
      </c>
      <c r="T4">
        <f>D4/M11</f>
        <v>0.93459408510138275</v>
      </c>
      <c r="U4">
        <f>G4/M11</f>
        <v>0.51320673025344432</v>
      </c>
      <c r="V4">
        <f>J4/M11</f>
        <v>0.84204543712929714</v>
      </c>
      <c r="W4">
        <f>M4/M11</f>
        <v>0.8807422232212645</v>
      </c>
    </row>
    <row r="5" spans="1:23" x14ac:dyDescent="0.2">
      <c r="A5">
        <v>3</v>
      </c>
      <c r="B5">
        <v>5039.1049999999996</v>
      </c>
      <c r="C5">
        <v>1978.21</v>
      </c>
      <c r="D5">
        <f t="shared" si="2"/>
        <v>3060.8949999999995</v>
      </c>
      <c r="E5">
        <v>3497.201</v>
      </c>
      <c r="F5">
        <v>1978.21</v>
      </c>
      <c r="G5">
        <f t="shared" si="3"/>
        <v>1518.991</v>
      </c>
      <c r="H5">
        <v>4503.8990000000003</v>
      </c>
      <c r="I5">
        <v>1713.7439999999999</v>
      </c>
      <c r="J5">
        <f t="shared" si="4"/>
        <v>2790.1550000000007</v>
      </c>
      <c r="K5">
        <v>2900.84</v>
      </c>
      <c r="L5">
        <v>1713.7439999999999</v>
      </c>
      <c r="M5">
        <f t="shared" si="5"/>
        <v>1187.0960000000002</v>
      </c>
      <c r="P5">
        <v>4</v>
      </c>
      <c r="Q5">
        <f t="shared" si="0"/>
        <v>0.93999146443804293</v>
      </c>
      <c r="R5">
        <f t="shared" si="1"/>
        <v>1.8788408067013938</v>
      </c>
      <c r="T5">
        <f>D5/M11</f>
        <v>1.9546644069008847</v>
      </c>
      <c r="U5">
        <f>G5/M11</f>
        <v>0.97001616916058286</v>
      </c>
      <c r="V5">
        <f>J5/M11</f>
        <v>1.7817718896716614</v>
      </c>
      <c r="W5">
        <f>M5/M11</f>
        <v>0.75807053125782287</v>
      </c>
    </row>
    <row r="6" spans="1:23" x14ac:dyDescent="0.2">
      <c r="A6">
        <v>4</v>
      </c>
      <c r="B6">
        <v>4693.9070000000002</v>
      </c>
      <c r="C6">
        <v>1978.21</v>
      </c>
      <c r="D6">
        <f t="shared" si="2"/>
        <v>2715.6970000000001</v>
      </c>
      <c r="E6">
        <v>2660.098</v>
      </c>
      <c r="F6">
        <v>1978.21</v>
      </c>
      <c r="G6">
        <f t="shared" si="3"/>
        <v>681.88799999999992</v>
      </c>
      <c r="H6">
        <v>4266.4759999999997</v>
      </c>
      <c r="I6">
        <v>1713.7439999999999</v>
      </c>
      <c r="J6">
        <f t="shared" si="4"/>
        <v>2552.732</v>
      </c>
      <c r="K6">
        <v>2994.9029999999998</v>
      </c>
      <c r="L6">
        <v>1713.7439999999999</v>
      </c>
      <c r="M6">
        <f t="shared" si="5"/>
        <v>1281.1589999999999</v>
      </c>
      <c r="P6">
        <v>5</v>
      </c>
      <c r="Q6">
        <f t="shared" si="0"/>
        <v>0.9138938110053354</v>
      </c>
      <c r="R6">
        <f t="shared" si="1"/>
        <v>-39.06529209621786</v>
      </c>
      <c r="T6">
        <f>D6/M11</f>
        <v>1.7342235737676441</v>
      </c>
      <c r="U6">
        <f>G6/M11</f>
        <v>0.43544852178621957</v>
      </c>
      <c r="V6">
        <f>J6/M11</f>
        <v>1.6301553567688243</v>
      </c>
      <c r="W6">
        <f>M6/M11</f>
        <v>0.81813845194975021</v>
      </c>
    </row>
    <row r="7" spans="1:23" x14ac:dyDescent="0.2">
      <c r="A7">
        <v>5</v>
      </c>
      <c r="B7">
        <v>4899.2659999999996</v>
      </c>
      <c r="C7">
        <v>1978.21</v>
      </c>
      <c r="D7">
        <f t="shared" si="2"/>
        <v>2921.0559999999996</v>
      </c>
      <c r="E7">
        <v>1977.337</v>
      </c>
      <c r="F7">
        <v>1978.21</v>
      </c>
      <c r="G7">
        <f t="shared" si="3"/>
        <v>-0.87300000000004729</v>
      </c>
      <c r="H7">
        <v>4383.2790000000005</v>
      </c>
      <c r="I7">
        <v>1713.7439999999999</v>
      </c>
      <c r="J7">
        <f t="shared" si="4"/>
        <v>2669.5350000000008</v>
      </c>
      <c r="K7">
        <v>1747.848</v>
      </c>
      <c r="L7">
        <v>1713.7439999999999</v>
      </c>
      <c r="M7">
        <f t="shared" si="5"/>
        <v>34.104000000000042</v>
      </c>
      <c r="P7">
        <v>6</v>
      </c>
      <c r="Q7">
        <f t="shared" si="0"/>
        <v>0.91570112609161958</v>
      </c>
      <c r="R7">
        <f t="shared" si="1"/>
        <v>0.44155397805384072</v>
      </c>
      <c r="T7">
        <f>D7/M11</f>
        <v>1.865364278671523</v>
      </c>
      <c r="U7">
        <f>G7/M11</f>
        <v>-5.5749120019620577E-4</v>
      </c>
      <c r="V7">
        <f>J7/M11</f>
        <v>1.7047448695483367</v>
      </c>
      <c r="W7">
        <f>M7/M11</f>
        <v>2.1778556576735848E-2</v>
      </c>
    </row>
    <row r="8" spans="1:23" x14ac:dyDescent="0.2">
      <c r="A8">
        <v>6</v>
      </c>
      <c r="B8">
        <v>4693.442</v>
      </c>
      <c r="C8">
        <v>1978.21</v>
      </c>
      <c r="D8">
        <f t="shared" si="2"/>
        <v>2715.232</v>
      </c>
      <c r="E8">
        <v>3258.4340000000002</v>
      </c>
      <c r="F8">
        <v>1978.21</v>
      </c>
      <c r="G8">
        <f t="shared" si="3"/>
        <v>1280.2240000000002</v>
      </c>
      <c r="H8">
        <v>4200.085</v>
      </c>
      <c r="I8">
        <v>1713.7439999999999</v>
      </c>
      <c r="J8">
        <f t="shared" si="4"/>
        <v>2486.3410000000003</v>
      </c>
      <c r="K8">
        <v>2279.0320000000002</v>
      </c>
      <c r="L8">
        <v>1713.7439999999999</v>
      </c>
      <c r="M8">
        <f t="shared" si="5"/>
        <v>565.28800000000024</v>
      </c>
      <c r="P8">
        <v>7</v>
      </c>
      <c r="Q8">
        <f t="shared" si="0"/>
        <v>0.93817979721792688</v>
      </c>
      <c r="R8">
        <f t="shared" si="1"/>
        <v>3.5444414487283198</v>
      </c>
      <c r="T8">
        <f>D8/M11</f>
        <v>1.7339266282830035</v>
      </c>
      <c r="U8">
        <f>G8/M11</f>
        <v>0.81754136801826882</v>
      </c>
      <c r="V8">
        <f>J8/M11</f>
        <v>1.5877585660789915</v>
      </c>
      <c r="W8">
        <f>M8/M11</f>
        <v>0.36098864327204561</v>
      </c>
    </row>
    <row r="9" spans="1:23" x14ac:dyDescent="0.2">
      <c r="A9">
        <v>7</v>
      </c>
      <c r="B9">
        <v>4749.165</v>
      </c>
      <c r="C9">
        <v>1978.21</v>
      </c>
      <c r="D9">
        <f t="shared" si="2"/>
        <v>2770.9549999999999</v>
      </c>
      <c r="E9">
        <v>2312.02</v>
      </c>
      <c r="F9">
        <v>1978.21</v>
      </c>
      <c r="G9">
        <f t="shared" si="3"/>
        <v>333.80999999999995</v>
      </c>
      <c r="H9">
        <v>4313.3980000000001</v>
      </c>
      <c r="I9">
        <v>1713.7439999999999</v>
      </c>
      <c r="J9">
        <f t="shared" si="4"/>
        <v>2599.6540000000005</v>
      </c>
      <c r="K9">
        <v>2896.9140000000002</v>
      </c>
      <c r="L9">
        <v>1713.7439999999999</v>
      </c>
      <c r="M9">
        <f t="shared" si="5"/>
        <v>1183.1700000000003</v>
      </c>
      <c r="P9">
        <v>8</v>
      </c>
      <c r="Q9">
        <f t="shared" si="0"/>
        <v>0.84993614531501871</v>
      </c>
      <c r="R9">
        <f t="shared" si="1"/>
        <v>0.39050890372360531</v>
      </c>
      <c r="T9">
        <f>D9/M11</f>
        <v>1.7695109148219856</v>
      </c>
      <c r="U9">
        <f>G9/M11</f>
        <v>0.2131685424255273</v>
      </c>
      <c r="V9">
        <f>J9/M11</f>
        <v>1.6601193912425989</v>
      </c>
      <c r="W9">
        <f>M9/M11</f>
        <v>0.75556341733804033</v>
      </c>
    </row>
    <row r="10" spans="1:23" x14ac:dyDescent="0.2">
      <c r="A10">
        <v>8</v>
      </c>
      <c r="B10">
        <v>4784.5820000000003</v>
      </c>
      <c r="C10">
        <v>1978.21</v>
      </c>
      <c r="D10">
        <f t="shared" si="2"/>
        <v>2806.3720000000003</v>
      </c>
      <c r="E10">
        <v>2611.7089999999998</v>
      </c>
      <c r="F10">
        <v>1978.21</v>
      </c>
      <c r="G10">
        <f t="shared" si="3"/>
        <v>633.4989999999998</v>
      </c>
      <c r="H10">
        <v>4098.9809999999998</v>
      </c>
      <c r="I10">
        <v>1713.7439999999999</v>
      </c>
      <c r="J10">
        <f t="shared" si="4"/>
        <v>2385.2370000000001</v>
      </c>
      <c r="K10">
        <v>1961.1310000000001</v>
      </c>
      <c r="L10">
        <v>1713.7439999999999</v>
      </c>
      <c r="M10">
        <f t="shared" si="5"/>
        <v>247.38700000000017</v>
      </c>
      <c r="P10">
        <v>9</v>
      </c>
      <c r="Q10">
        <f t="shared" si="0"/>
        <v>0.94909876058639187</v>
      </c>
      <c r="R10">
        <f t="shared" si="1"/>
        <v>47.285200954192774</v>
      </c>
      <c r="T10">
        <f>D10/M11</f>
        <v>1.7921279432725563</v>
      </c>
      <c r="U10">
        <f>G10/M11</f>
        <v>0.40454767220283722</v>
      </c>
      <c r="V10">
        <f>J10/M11</f>
        <v>1.5231943160164092</v>
      </c>
      <c r="W10">
        <f>M10/M11</f>
        <v>0.1579794679758664</v>
      </c>
    </row>
    <row r="11" spans="1:23" x14ac:dyDescent="0.2">
      <c r="A11">
        <v>9</v>
      </c>
      <c r="B11">
        <v>4485.2020000000002</v>
      </c>
      <c r="C11">
        <v>1978.21</v>
      </c>
      <c r="D11">
        <f t="shared" si="2"/>
        <v>2506.9920000000002</v>
      </c>
      <c r="E11">
        <v>2011.327</v>
      </c>
      <c r="F11">
        <v>1978.21</v>
      </c>
      <c r="G11">
        <f t="shared" si="3"/>
        <v>33.116999999999962</v>
      </c>
      <c r="H11">
        <v>4093.127</v>
      </c>
      <c r="I11">
        <v>1713.7439999999999</v>
      </c>
      <c r="J11">
        <f t="shared" si="4"/>
        <v>2379.3829999999998</v>
      </c>
      <c r="K11">
        <v>3279.6880000000001</v>
      </c>
      <c r="L11">
        <v>1713.7439999999999</v>
      </c>
      <c r="M11">
        <f t="shared" si="5"/>
        <v>1565.9440000000002</v>
      </c>
      <c r="T11">
        <f>D11/M11</f>
        <v>1.6009461385592332</v>
      </c>
      <c r="U11">
        <f>G11/M11</f>
        <v>2.1148265838369672E-2</v>
      </c>
      <c r="V11">
        <f>J11/M11</f>
        <v>1.5194559958721381</v>
      </c>
      <c r="W11">
        <f>M11/M11</f>
        <v>1</v>
      </c>
    </row>
    <row r="15" spans="1:23" x14ac:dyDescent="0.2">
      <c r="G15" t="s">
        <v>6</v>
      </c>
      <c r="H15" t="s">
        <v>8</v>
      </c>
      <c r="I15" t="s">
        <v>9</v>
      </c>
      <c r="J15" t="s">
        <v>10</v>
      </c>
      <c r="K15" t="s">
        <v>11</v>
      </c>
      <c r="L15" t="s">
        <v>12</v>
      </c>
      <c r="M15" t="s">
        <v>13</v>
      </c>
      <c r="O15" t="s">
        <v>7</v>
      </c>
      <c r="P15" t="s">
        <v>8</v>
      </c>
      <c r="Q15" t="s">
        <v>9</v>
      </c>
      <c r="R15" t="s">
        <v>10</v>
      </c>
      <c r="S15" t="s">
        <v>11</v>
      </c>
      <c r="T15" t="s">
        <v>12</v>
      </c>
      <c r="U15" t="s">
        <v>13</v>
      </c>
    </row>
    <row r="16" spans="1:23" x14ac:dyDescent="0.2">
      <c r="G16">
        <v>1</v>
      </c>
      <c r="H16">
        <v>0.10100000000000001</v>
      </c>
      <c r="I16">
        <v>47066.088000000003</v>
      </c>
      <c r="J16">
        <v>22148</v>
      </c>
      <c r="K16">
        <v>63137</v>
      </c>
      <c r="L16">
        <v>4749.2129999999997</v>
      </c>
      <c r="M16">
        <v>4902403675</v>
      </c>
      <c r="O16">
        <v>1</v>
      </c>
      <c r="P16">
        <v>9.0999999999999998E-2</v>
      </c>
      <c r="Q16">
        <v>49920.631999999998</v>
      </c>
      <c r="R16">
        <v>25520</v>
      </c>
      <c r="S16">
        <v>62793</v>
      </c>
      <c r="T16">
        <v>4518.8249999999998</v>
      </c>
      <c r="U16">
        <v>4664583841</v>
      </c>
    </row>
    <row r="17" spans="7:21" x14ac:dyDescent="0.2">
      <c r="G17">
        <v>2</v>
      </c>
      <c r="H17">
        <v>0.10100000000000001</v>
      </c>
      <c r="I17">
        <v>34108.574000000001</v>
      </c>
      <c r="J17">
        <v>14294</v>
      </c>
      <c r="K17">
        <v>48397</v>
      </c>
      <c r="L17">
        <v>3441.732</v>
      </c>
      <c r="M17">
        <v>3552749022</v>
      </c>
      <c r="O17">
        <v>2</v>
      </c>
      <c r="P17">
        <v>9.0999999999999998E-2</v>
      </c>
      <c r="Q17">
        <v>33499.053</v>
      </c>
      <c r="R17">
        <v>12962</v>
      </c>
      <c r="S17">
        <v>49655</v>
      </c>
      <c r="T17">
        <v>3032.34</v>
      </c>
      <c r="U17">
        <v>3130151497</v>
      </c>
    </row>
    <row r="18" spans="7:21" x14ac:dyDescent="0.2">
      <c r="G18">
        <v>3</v>
      </c>
      <c r="H18">
        <v>0.10100000000000001</v>
      </c>
      <c r="I18">
        <v>49938.995999999999</v>
      </c>
      <c r="J18">
        <v>26738</v>
      </c>
      <c r="K18">
        <v>65535</v>
      </c>
      <c r="L18">
        <v>5039.1049999999996</v>
      </c>
      <c r="M18">
        <v>5201645856</v>
      </c>
      <c r="O18">
        <v>3</v>
      </c>
      <c r="P18">
        <v>9.0999999999999998E-2</v>
      </c>
      <c r="Q18">
        <v>49755.739000000001</v>
      </c>
      <c r="R18">
        <v>27326</v>
      </c>
      <c r="S18">
        <v>64297</v>
      </c>
      <c r="T18">
        <v>4503.8990000000003</v>
      </c>
      <c r="U18">
        <v>4649176266</v>
      </c>
    </row>
    <row r="19" spans="7:21" x14ac:dyDescent="0.2">
      <c r="G19">
        <v>4</v>
      </c>
      <c r="H19">
        <v>0.10100000000000001</v>
      </c>
      <c r="I19">
        <v>46517.991999999998</v>
      </c>
      <c r="J19">
        <v>21588</v>
      </c>
      <c r="K19">
        <v>63797</v>
      </c>
      <c r="L19">
        <v>4693.9070000000002</v>
      </c>
      <c r="M19">
        <v>4845314082</v>
      </c>
      <c r="O19">
        <v>4</v>
      </c>
      <c r="P19">
        <v>9.0999999999999998E-2</v>
      </c>
      <c r="Q19">
        <v>47132.868000000002</v>
      </c>
      <c r="R19">
        <v>15296</v>
      </c>
      <c r="S19">
        <v>63351</v>
      </c>
      <c r="T19">
        <v>4266.4759999999997</v>
      </c>
      <c r="U19">
        <v>4404095175</v>
      </c>
    </row>
    <row r="20" spans="7:21" x14ac:dyDescent="0.2">
      <c r="G20">
        <v>5</v>
      </c>
      <c r="H20">
        <v>0.10100000000000001</v>
      </c>
      <c r="I20">
        <v>48553.156000000003</v>
      </c>
      <c r="J20">
        <v>24600</v>
      </c>
      <c r="K20">
        <v>64495</v>
      </c>
      <c r="L20">
        <v>4899.2659999999996</v>
      </c>
      <c r="M20">
        <v>5057296688</v>
      </c>
      <c r="O20">
        <v>5</v>
      </c>
      <c r="P20">
        <v>9.0999999999999998E-2</v>
      </c>
      <c r="Q20">
        <v>48423.220999999998</v>
      </c>
      <c r="R20">
        <v>24696</v>
      </c>
      <c r="S20">
        <v>65535</v>
      </c>
      <c r="T20">
        <v>4383.2790000000005</v>
      </c>
      <c r="U20">
        <v>4524665763</v>
      </c>
    </row>
    <row r="21" spans="7:21" x14ac:dyDescent="0.2">
      <c r="G21">
        <v>6</v>
      </c>
      <c r="H21">
        <v>0.10100000000000001</v>
      </c>
      <c r="I21">
        <v>46513.375999999997</v>
      </c>
      <c r="J21">
        <v>18982</v>
      </c>
      <c r="K21">
        <v>62557</v>
      </c>
      <c r="L21">
        <v>4693.442</v>
      </c>
      <c r="M21">
        <v>4844833229</v>
      </c>
      <c r="O21">
        <v>6</v>
      </c>
      <c r="P21">
        <v>9.0999999999999998E-2</v>
      </c>
      <c r="Q21">
        <v>46399.432000000001</v>
      </c>
      <c r="R21">
        <v>16320</v>
      </c>
      <c r="S21">
        <v>64173</v>
      </c>
      <c r="T21">
        <v>4200.085</v>
      </c>
      <c r="U21">
        <v>4335562886</v>
      </c>
    </row>
    <row r="22" spans="7:21" x14ac:dyDescent="0.2">
      <c r="G22">
        <v>7</v>
      </c>
      <c r="H22">
        <v>0.10100000000000001</v>
      </c>
      <c r="I22">
        <v>47065.610999999997</v>
      </c>
      <c r="J22">
        <v>22912</v>
      </c>
      <c r="K22">
        <v>62833</v>
      </c>
      <c r="L22">
        <v>4749.165</v>
      </c>
      <c r="M22">
        <v>4902354072</v>
      </c>
      <c r="O22">
        <v>7</v>
      </c>
      <c r="P22">
        <v>9.0999999999999998E-2</v>
      </c>
      <c r="Q22">
        <v>47651.23</v>
      </c>
      <c r="R22">
        <v>23940</v>
      </c>
      <c r="S22">
        <v>65259</v>
      </c>
      <c r="T22">
        <v>4313.3980000000001</v>
      </c>
      <c r="U22">
        <v>4452530942</v>
      </c>
    </row>
    <row r="23" spans="7:21" x14ac:dyDescent="0.2">
      <c r="G23">
        <v>8</v>
      </c>
      <c r="H23">
        <v>0.10100000000000001</v>
      </c>
      <c r="I23">
        <v>47416.603000000003</v>
      </c>
      <c r="J23">
        <v>15430</v>
      </c>
      <c r="K23">
        <v>65189</v>
      </c>
      <c r="L23">
        <v>4784.5820000000003</v>
      </c>
      <c r="M23">
        <v>4938913407</v>
      </c>
      <c r="O23">
        <v>8</v>
      </c>
      <c r="P23">
        <v>9.0999999999999998E-2</v>
      </c>
      <c r="Q23">
        <v>45282.51</v>
      </c>
      <c r="R23">
        <v>17142</v>
      </c>
      <c r="S23">
        <v>64665</v>
      </c>
      <c r="T23">
        <v>4098.9809999999998</v>
      </c>
      <c r="U23">
        <v>4231197770</v>
      </c>
    </row>
    <row r="24" spans="7:21" x14ac:dyDescent="0.2">
      <c r="G24">
        <v>9</v>
      </c>
      <c r="H24">
        <v>0.10100000000000001</v>
      </c>
      <c r="I24">
        <v>44449.661</v>
      </c>
      <c r="J24">
        <v>14162</v>
      </c>
      <c r="K24">
        <v>62045</v>
      </c>
      <c r="L24">
        <v>4485.2020000000002</v>
      </c>
      <c r="M24">
        <v>4629876724</v>
      </c>
      <c r="O24">
        <v>9</v>
      </c>
      <c r="P24">
        <v>9.0999999999999998E-2</v>
      </c>
      <c r="Q24">
        <v>45217.841999999997</v>
      </c>
      <c r="R24">
        <v>16716</v>
      </c>
      <c r="S24">
        <v>64081</v>
      </c>
      <c r="T24">
        <v>4093.127</v>
      </c>
      <c r="U24">
        <v>4225155157</v>
      </c>
    </row>
    <row r="25" spans="7:21" x14ac:dyDescent="0.2">
      <c r="G25">
        <v>10</v>
      </c>
      <c r="H25">
        <v>0.10100000000000001</v>
      </c>
      <c r="I25">
        <v>20111.667000000001</v>
      </c>
      <c r="J25">
        <v>11106</v>
      </c>
      <c r="K25">
        <v>35946</v>
      </c>
      <c r="L25">
        <v>2029.3720000000001</v>
      </c>
      <c r="M25">
        <v>2094831270</v>
      </c>
      <c r="O25">
        <v>10</v>
      </c>
      <c r="P25">
        <v>9.0999999999999998E-2</v>
      </c>
      <c r="Q25">
        <v>18444.641</v>
      </c>
      <c r="R25">
        <v>10678</v>
      </c>
      <c r="S25">
        <v>34810</v>
      </c>
      <c r="T25">
        <v>1669.6120000000001</v>
      </c>
      <c r="U25">
        <v>1723467292</v>
      </c>
    </row>
    <row r="26" spans="7:21" x14ac:dyDescent="0.2">
      <c r="G26">
        <v>11</v>
      </c>
      <c r="H26">
        <v>0.10100000000000001</v>
      </c>
      <c r="I26">
        <v>27569.076000000001</v>
      </c>
      <c r="J26">
        <v>11106</v>
      </c>
      <c r="K26">
        <v>47643</v>
      </c>
      <c r="L26">
        <v>2781.8629999999998</v>
      </c>
      <c r="M26">
        <v>2871595008</v>
      </c>
      <c r="O26">
        <v>11</v>
      </c>
      <c r="P26">
        <v>9.0999999999999998E-2</v>
      </c>
      <c r="Q26">
        <v>34168.485000000001</v>
      </c>
      <c r="R26">
        <v>10678</v>
      </c>
      <c r="S26">
        <v>53147</v>
      </c>
      <c r="T26">
        <v>3092.9369999999999</v>
      </c>
      <c r="U26">
        <v>3192703201</v>
      </c>
    </row>
    <row r="27" spans="7:21" x14ac:dyDescent="0.2">
      <c r="G27">
        <v>12</v>
      </c>
      <c r="H27">
        <v>0.10100000000000001</v>
      </c>
      <c r="I27">
        <v>34658.281999999999</v>
      </c>
      <c r="J27">
        <v>11106</v>
      </c>
      <c r="K27">
        <v>54561</v>
      </c>
      <c r="L27">
        <v>3497.201</v>
      </c>
      <c r="M27">
        <v>3610006622</v>
      </c>
      <c r="O27">
        <v>12</v>
      </c>
      <c r="P27">
        <v>9.0999999999999998E-2</v>
      </c>
      <c r="Q27">
        <v>32046.331999999999</v>
      </c>
      <c r="R27">
        <v>10678</v>
      </c>
      <c r="S27">
        <v>50915</v>
      </c>
      <c r="T27">
        <v>2900.84</v>
      </c>
      <c r="U27">
        <v>2994409223</v>
      </c>
    </row>
    <row r="28" spans="7:21" x14ac:dyDescent="0.2">
      <c r="G28">
        <v>13</v>
      </c>
      <c r="H28">
        <v>0.10100000000000001</v>
      </c>
      <c r="I28">
        <v>26362.345000000001</v>
      </c>
      <c r="J28">
        <v>11106</v>
      </c>
      <c r="K28">
        <v>45139</v>
      </c>
      <c r="L28">
        <v>2660.098</v>
      </c>
      <c r="M28">
        <v>2745901841</v>
      </c>
      <c r="O28">
        <v>13</v>
      </c>
      <c r="P28">
        <v>9.0999999999999998E-2</v>
      </c>
      <c r="Q28">
        <v>33085.474000000002</v>
      </c>
      <c r="R28">
        <v>10678</v>
      </c>
      <c r="S28">
        <v>54017</v>
      </c>
      <c r="T28">
        <v>2994.9029999999998</v>
      </c>
      <c r="U28">
        <v>3091506694</v>
      </c>
    </row>
    <row r="29" spans="7:21" x14ac:dyDescent="0.2">
      <c r="G29">
        <v>14</v>
      </c>
      <c r="H29">
        <v>0.10100000000000001</v>
      </c>
      <c r="I29">
        <v>19595.988000000001</v>
      </c>
      <c r="J29">
        <v>11106</v>
      </c>
      <c r="K29">
        <v>37234</v>
      </c>
      <c r="L29">
        <v>1977.337</v>
      </c>
      <c r="M29">
        <v>2041118162</v>
      </c>
      <c r="O29">
        <v>14</v>
      </c>
      <c r="P29">
        <v>9.0999999999999998E-2</v>
      </c>
      <c r="Q29">
        <v>19308.936000000002</v>
      </c>
      <c r="R29">
        <v>10678</v>
      </c>
      <c r="S29">
        <v>41328</v>
      </c>
      <c r="T29">
        <v>1747.848</v>
      </c>
      <c r="U29">
        <v>1804226934</v>
      </c>
    </row>
    <row r="30" spans="7:21" x14ac:dyDescent="0.2">
      <c r="G30">
        <v>15</v>
      </c>
      <c r="H30">
        <v>0.10100000000000001</v>
      </c>
      <c r="I30">
        <v>32292.034</v>
      </c>
      <c r="J30">
        <v>11106</v>
      </c>
      <c r="K30">
        <v>53957</v>
      </c>
      <c r="L30">
        <v>3258.4340000000002</v>
      </c>
      <c r="M30">
        <v>3363538259</v>
      </c>
      <c r="O30">
        <v>15</v>
      </c>
      <c r="P30">
        <v>9.0999999999999998E-2</v>
      </c>
      <c r="Q30">
        <v>25177.056</v>
      </c>
      <c r="R30">
        <v>10678</v>
      </c>
      <c r="S30">
        <v>45125</v>
      </c>
      <c r="T30">
        <v>2279.0320000000002</v>
      </c>
      <c r="U30">
        <v>2352544111</v>
      </c>
    </row>
    <row r="31" spans="7:21" x14ac:dyDescent="0.2">
      <c r="G31">
        <v>16</v>
      </c>
      <c r="H31">
        <v>0.10100000000000001</v>
      </c>
      <c r="I31">
        <v>22912.788</v>
      </c>
      <c r="J31">
        <v>11106</v>
      </c>
      <c r="K31">
        <v>46323</v>
      </c>
      <c r="L31">
        <v>2312.02</v>
      </c>
      <c r="M31">
        <v>2386596025</v>
      </c>
      <c r="O31">
        <v>16</v>
      </c>
      <c r="P31">
        <v>9.0999999999999998E-2</v>
      </c>
      <c r="Q31">
        <v>32002.965</v>
      </c>
      <c r="R31">
        <v>10678</v>
      </c>
      <c r="S31">
        <v>52851</v>
      </c>
      <c r="T31">
        <v>2896.9140000000002</v>
      </c>
      <c r="U31">
        <v>2990357004</v>
      </c>
    </row>
    <row r="32" spans="7:21" x14ac:dyDescent="0.2">
      <c r="G32">
        <v>17</v>
      </c>
      <c r="H32">
        <v>0.10100000000000001</v>
      </c>
      <c r="I32">
        <v>25882.794000000002</v>
      </c>
      <c r="J32">
        <v>11106</v>
      </c>
      <c r="K32">
        <v>46563</v>
      </c>
      <c r="L32">
        <v>2611.7089999999998</v>
      </c>
      <c r="M32">
        <v>2695951776</v>
      </c>
      <c r="O32">
        <v>17</v>
      </c>
      <c r="P32">
        <v>9.0999999999999998E-2</v>
      </c>
      <c r="Q32">
        <v>21665.121999999999</v>
      </c>
      <c r="R32">
        <v>10678</v>
      </c>
      <c r="S32">
        <v>48937</v>
      </c>
      <c r="T32">
        <v>1961.1310000000001</v>
      </c>
      <c r="U32">
        <v>2024389013</v>
      </c>
    </row>
    <row r="33" spans="7:21" x14ac:dyDescent="0.2">
      <c r="G33">
        <v>18</v>
      </c>
      <c r="H33">
        <v>0.10100000000000001</v>
      </c>
      <c r="I33">
        <v>19932.833999999999</v>
      </c>
      <c r="J33">
        <v>11106</v>
      </c>
      <c r="K33">
        <v>38916</v>
      </c>
      <c r="L33">
        <v>2011.327</v>
      </c>
      <c r="M33">
        <v>2076204024</v>
      </c>
      <c r="O33">
        <v>18</v>
      </c>
      <c r="P33">
        <v>9.0999999999999998E-2</v>
      </c>
      <c r="Q33">
        <v>36231.563000000002</v>
      </c>
      <c r="R33">
        <v>12088</v>
      </c>
      <c r="S33">
        <v>57051</v>
      </c>
      <c r="T33">
        <v>3279.6880000000001</v>
      </c>
      <c r="U33">
        <v>3385477266</v>
      </c>
    </row>
    <row r="34" spans="7:21" x14ac:dyDescent="0.2">
      <c r="G34">
        <v>19</v>
      </c>
      <c r="H34">
        <v>0.10100000000000001</v>
      </c>
      <c r="I34">
        <v>19604.64</v>
      </c>
      <c r="J34">
        <v>11106</v>
      </c>
      <c r="K34">
        <v>33964</v>
      </c>
      <c r="L34">
        <v>1978.21</v>
      </c>
      <c r="M34">
        <v>2042019278</v>
      </c>
      <c r="O34">
        <v>19</v>
      </c>
      <c r="P34">
        <v>9.0999999999999998E-2</v>
      </c>
      <c r="Q34">
        <v>18932.177</v>
      </c>
      <c r="R34">
        <v>10678</v>
      </c>
      <c r="S34">
        <v>33616</v>
      </c>
      <c r="T34">
        <v>1713.7439999999999</v>
      </c>
      <c r="U34">
        <v>1769022644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D1" workbookViewId="0">
      <selection activeCell="W1" sqref="W1:W11"/>
    </sheetView>
  </sheetViews>
  <sheetFormatPr baseColWidth="10" defaultRowHeight="16" x14ac:dyDescent="0.2"/>
  <sheetData>
    <row r="1" spans="1:23" x14ac:dyDescent="0.2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Q1" t="s">
        <v>16</v>
      </c>
      <c r="R1" t="s">
        <v>17</v>
      </c>
      <c r="T1" t="s">
        <v>22</v>
      </c>
      <c r="U1" t="s">
        <v>23</v>
      </c>
      <c r="V1" t="s">
        <v>24</v>
      </c>
      <c r="W1" t="s">
        <v>25</v>
      </c>
    </row>
    <row r="2" spans="1:23" x14ac:dyDescent="0.2">
      <c r="A2" t="s">
        <v>0</v>
      </c>
      <c r="B2" t="s">
        <v>3</v>
      </c>
      <c r="C2" t="s">
        <v>1</v>
      </c>
      <c r="D2" t="s">
        <v>2</v>
      </c>
      <c r="E2" t="s">
        <v>5</v>
      </c>
      <c r="F2" t="s">
        <v>1</v>
      </c>
      <c r="G2" t="s">
        <v>2</v>
      </c>
      <c r="H2" t="s">
        <v>3</v>
      </c>
      <c r="I2" t="s">
        <v>1</v>
      </c>
      <c r="J2" t="s">
        <v>2</v>
      </c>
      <c r="K2" t="s">
        <v>5</v>
      </c>
      <c r="L2" t="s">
        <v>1</v>
      </c>
      <c r="M2" t="s">
        <v>2</v>
      </c>
      <c r="P2">
        <v>1</v>
      </c>
      <c r="Q2">
        <f>J3/D3</f>
        <v>1.1301069080244091</v>
      </c>
      <c r="R2">
        <f>M3/G3</f>
        <v>0.76842179746857819</v>
      </c>
      <c r="T2" t="s">
        <v>26</v>
      </c>
    </row>
    <row r="3" spans="1:23" x14ac:dyDescent="0.2">
      <c r="A3">
        <v>1</v>
      </c>
      <c r="B3">
        <v>4981.5</v>
      </c>
      <c r="C3">
        <v>1430.0360000000001</v>
      </c>
      <c r="D3">
        <f>B3-C3</f>
        <v>3551.4639999999999</v>
      </c>
      <c r="E3">
        <v>1225.905</v>
      </c>
      <c r="F3">
        <v>1112.846</v>
      </c>
      <c r="G3">
        <f>E3-F3</f>
        <v>113.05899999999997</v>
      </c>
      <c r="H3">
        <v>5708.3429999999998</v>
      </c>
      <c r="I3">
        <v>1694.809</v>
      </c>
      <c r="J3">
        <f>H3-I3</f>
        <v>4013.5339999999997</v>
      </c>
      <c r="K3">
        <v>980.01599999999996</v>
      </c>
      <c r="L3">
        <v>893.13900000000001</v>
      </c>
      <c r="M3">
        <f>K3-L3</f>
        <v>86.876999999999953</v>
      </c>
      <c r="P3">
        <v>2</v>
      </c>
      <c r="Q3">
        <f t="shared" ref="Q3:Q10" si="0">J4/D4</f>
        <v>0.81924075349178505</v>
      </c>
      <c r="R3">
        <f t="shared" ref="R3:R10" si="1">M4/G4</f>
        <v>1.3133931484369059</v>
      </c>
      <c r="T3">
        <f>D3/M11</f>
        <v>1.7168459023937952</v>
      </c>
      <c r="U3">
        <f>G3/M11</f>
        <v>5.465489186395809E-2</v>
      </c>
      <c r="V3">
        <f>J3/M11</f>
        <v>1.9402194143086282</v>
      </c>
      <c r="W3">
        <f>M3/M11</f>
        <v>4.199801024655344E-2</v>
      </c>
    </row>
    <row r="4" spans="1:23" x14ac:dyDescent="0.2">
      <c r="A4">
        <v>2</v>
      </c>
      <c r="B4">
        <v>2704.5819999999999</v>
      </c>
      <c r="C4">
        <v>1112.846</v>
      </c>
      <c r="D4">
        <f t="shared" ref="D4:D11" si="2">B4-C4</f>
        <v>1591.7359999999999</v>
      </c>
      <c r="E4">
        <v>2335.837</v>
      </c>
      <c r="F4">
        <v>1112.846</v>
      </c>
      <c r="G4">
        <f t="shared" ref="G4:G11" si="3">E4-F4</f>
        <v>1222.991</v>
      </c>
      <c r="H4">
        <v>2197.154</v>
      </c>
      <c r="I4">
        <v>893.13900000000001</v>
      </c>
      <c r="J4">
        <f t="shared" ref="J4:J11" si="4">H4-I4</f>
        <v>1304.0149999999999</v>
      </c>
      <c r="K4">
        <v>2499.4070000000002</v>
      </c>
      <c r="L4">
        <v>893.13900000000001</v>
      </c>
      <c r="M4">
        <f t="shared" ref="M4:M11" si="5">K4-L4</f>
        <v>1606.268</v>
      </c>
      <c r="P4">
        <v>3</v>
      </c>
      <c r="Q4">
        <f t="shared" si="0"/>
        <v>0.85880053661220124</v>
      </c>
      <c r="R4">
        <f t="shared" si="1"/>
        <v>2.9497749522758716</v>
      </c>
      <c r="T4">
        <f>D4/M11</f>
        <v>0.76947575120927314</v>
      </c>
      <c r="U4">
        <f>G4/M11</f>
        <v>0.59121733657288655</v>
      </c>
      <c r="V4">
        <f>J4/M11</f>
        <v>0.63038589421434221</v>
      </c>
      <c r="W4">
        <f>M4/M11</f>
        <v>0.77650079909194536</v>
      </c>
    </row>
    <row r="5" spans="1:23" x14ac:dyDescent="0.2">
      <c r="A5">
        <v>3</v>
      </c>
      <c r="B5">
        <v>4221.2359999999999</v>
      </c>
      <c r="C5">
        <v>1112.846</v>
      </c>
      <c r="D5">
        <f t="shared" si="2"/>
        <v>3108.39</v>
      </c>
      <c r="E5">
        <v>1683.836</v>
      </c>
      <c r="F5">
        <v>1112.846</v>
      </c>
      <c r="G5">
        <f t="shared" si="3"/>
        <v>570.99</v>
      </c>
      <c r="H5">
        <v>3562.6260000000002</v>
      </c>
      <c r="I5">
        <v>893.13900000000001</v>
      </c>
      <c r="J5">
        <f t="shared" si="4"/>
        <v>2669.4870000000001</v>
      </c>
      <c r="K5">
        <v>2577.431</v>
      </c>
      <c r="L5">
        <v>893.13900000000001</v>
      </c>
      <c r="M5">
        <f t="shared" si="5"/>
        <v>1684.2919999999999</v>
      </c>
      <c r="P5">
        <v>4</v>
      </c>
      <c r="Q5">
        <f t="shared" si="0"/>
        <v>0.85458256744895811</v>
      </c>
      <c r="R5">
        <f t="shared" si="1"/>
        <v>2.5993700319673603</v>
      </c>
      <c r="T5">
        <f>D5/M11</f>
        <v>1.5026554216914063</v>
      </c>
      <c r="U5">
        <f>G5/M11</f>
        <v>0.276027531690546</v>
      </c>
      <c r="V5">
        <f>J5/M11</f>
        <v>1.2904812824918133</v>
      </c>
      <c r="W5">
        <f>M5/M11</f>
        <v>0.8142190991193069</v>
      </c>
    </row>
    <row r="6" spans="1:23" x14ac:dyDescent="0.2">
      <c r="A6">
        <v>4</v>
      </c>
      <c r="B6">
        <v>4111.558</v>
      </c>
      <c r="C6">
        <v>1112.846</v>
      </c>
      <c r="D6">
        <f t="shared" si="2"/>
        <v>2998.712</v>
      </c>
      <c r="E6">
        <v>1752.5609999999999</v>
      </c>
      <c r="F6">
        <v>1112.846</v>
      </c>
      <c r="G6">
        <f t="shared" si="3"/>
        <v>639.71499999999992</v>
      </c>
      <c r="H6">
        <v>3455.7860000000001</v>
      </c>
      <c r="I6">
        <v>893.13900000000001</v>
      </c>
      <c r="J6">
        <f t="shared" si="4"/>
        <v>2562.6469999999999</v>
      </c>
      <c r="K6">
        <v>2555.9949999999999</v>
      </c>
      <c r="L6">
        <v>893.13900000000001</v>
      </c>
      <c r="M6">
        <f t="shared" si="5"/>
        <v>1662.8559999999998</v>
      </c>
      <c r="P6">
        <v>5</v>
      </c>
      <c r="Q6">
        <f t="shared" si="0"/>
        <v>0.91292950980217002</v>
      </c>
      <c r="R6">
        <f t="shared" si="1"/>
        <v>5.6075638363216109</v>
      </c>
      <c r="T6">
        <f>D6/M11</f>
        <v>1.4496349701585325</v>
      </c>
      <c r="U6">
        <f>G6/M11</f>
        <v>0.30925051653342017</v>
      </c>
      <c r="V6">
        <f>J6/M11</f>
        <v>1.2388327746618724</v>
      </c>
      <c r="W6">
        <f>M6/M11</f>
        <v>0.80385652504739913</v>
      </c>
    </row>
    <row r="7" spans="1:23" x14ac:dyDescent="0.2">
      <c r="A7">
        <v>5</v>
      </c>
      <c r="B7">
        <v>4191.5010000000002</v>
      </c>
      <c r="C7">
        <v>1112.846</v>
      </c>
      <c r="D7">
        <f t="shared" si="2"/>
        <v>3078.6550000000002</v>
      </c>
      <c r="E7">
        <v>1147.0350000000001</v>
      </c>
      <c r="F7">
        <v>1112.846</v>
      </c>
      <c r="G7">
        <f t="shared" si="3"/>
        <v>34.189000000000078</v>
      </c>
      <c r="H7">
        <v>3703.7339999999999</v>
      </c>
      <c r="I7">
        <v>893.13900000000001</v>
      </c>
      <c r="J7">
        <f t="shared" si="4"/>
        <v>2810.5949999999998</v>
      </c>
      <c r="K7">
        <v>1084.856</v>
      </c>
      <c r="L7">
        <v>893.13900000000001</v>
      </c>
      <c r="M7">
        <f t="shared" si="5"/>
        <v>191.71699999999998</v>
      </c>
      <c r="P7">
        <v>6</v>
      </c>
      <c r="Q7">
        <f t="shared" si="0"/>
        <v>0.86977444039814822</v>
      </c>
      <c r="R7">
        <f t="shared" si="1"/>
        <v>8.3317896036824859</v>
      </c>
      <c r="T7">
        <f>D7/M11</f>
        <v>1.4882809516397097</v>
      </c>
      <c r="U7">
        <f>G7/M11</f>
        <v>1.6527619189422051E-2</v>
      </c>
      <c r="V7">
        <f>J7/M11</f>
        <v>1.3586955996283472</v>
      </c>
      <c r="W7">
        <f>M7/M11</f>
        <v>9.2679679667098197E-2</v>
      </c>
    </row>
    <row r="8" spans="1:23" x14ac:dyDescent="0.2">
      <c r="A8">
        <v>6</v>
      </c>
      <c r="B8">
        <v>4045.02</v>
      </c>
      <c r="C8">
        <v>1112.846</v>
      </c>
      <c r="D8">
        <f t="shared" si="2"/>
        <v>2932.174</v>
      </c>
      <c r="E8">
        <v>1184.1020000000001</v>
      </c>
      <c r="F8">
        <v>1112.846</v>
      </c>
      <c r="G8">
        <f t="shared" si="3"/>
        <v>71.256000000000085</v>
      </c>
      <c r="H8">
        <v>3443.4690000000001</v>
      </c>
      <c r="I8">
        <v>893.13900000000001</v>
      </c>
      <c r="J8">
        <f t="shared" si="4"/>
        <v>2550.33</v>
      </c>
      <c r="K8">
        <v>1486.829</v>
      </c>
      <c r="L8">
        <v>893.13900000000001</v>
      </c>
      <c r="M8">
        <f t="shared" si="5"/>
        <v>593.68999999999994</v>
      </c>
      <c r="P8">
        <v>7</v>
      </c>
      <c r="Q8">
        <f t="shared" si="0"/>
        <v>0.98504780120082958</v>
      </c>
      <c r="R8">
        <f t="shared" si="1"/>
        <v>3.0910014717913263</v>
      </c>
      <c r="T8">
        <f>D8/M11</f>
        <v>1.4174692231163328</v>
      </c>
      <c r="U8">
        <f>G8/M11</f>
        <v>3.4446518849965094E-2</v>
      </c>
      <c r="V8">
        <f>J8/M11</f>
        <v>1.2328785003176064</v>
      </c>
      <c r="W8">
        <f>M8/M11</f>
        <v>0.28700114763719192</v>
      </c>
    </row>
    <row r="9" spans="1:23" x14ac:dyDescent="0.2">
      <c r="A9">
        <v>7</v>
      </c>
      <c r="B9">
        <v>3966.54</v>
      </c>
      <c r="C9">
        <v>1112.846</v>
      </c>
      <c r="D9">
        <f t="shared" si="2"/>
        <v>2853.694</v>
      </c>
      <c r="E9">
        <v>1617.673</v>
      </c>
      <c r="F9">
        <v>1112.846</v>
      </c>
      <c r="G9">
        <f t="shared" si="3"/>
        <v>504.827</v>
      </c>
      <c r="H9">
        <v>3704.1640000000002</v>
      </c>
      <c r="I9">
        <v>893.13900000000001</v>
      </c>
      <c r="J9">
        <f t="shared" si="4"/>
        <v>2811.0250000000001</v>
      </c>
      <c r="K9">
        <v>2453.56</v>
      </c>
      <c r="L9">
        <v>893.13900000000001</v>
      </c>
      <c r="M9">
        <f t="shared" si="5"/>
        <v>1560.4209999999998</v>
      </c>
      <c r="P9">
        <v>8</v>
      </c>
      <c r="Q9">
        <f t="shared" si="0"/>
        <v>0.90340062532862808</v>
      </c>
      <c r="R9">
        <f t="shared" si="1"/>
        <v>19.038258192607135</v>
      </c>
      <c r="T9">
        <f>D9/M11</f>
        <v>1.3795304839316291</v>
      </c>
      <c r="U9">
        <f>G9/M11</f>
        <v>0.24404306685010815</v>
      </c>
      <c r="V9">
        <f>J9/M11</f>
        <v>1.3589034698863676</v>
      </c>
      <c r="W9">
        <f>M9/M11</f>
        <v>0.75433747881415325</v>
      </c>
    </row>
    <row r="10" spans="1:23" x14ac:dyDescent="0.2">
      <c r="A10">
        <v>8</v>
      </c>
      <c r="B10">
        <v>4199.5429999999997</v>
      </c>
      <c r="C10">
        <v>1112.846</v>
      </c>
      <c r="D10">
        <f t="shared" si="2"/>
        <v>3086.6969999999997</v>
      </c>
      <c r="E10">
        <v>1157.673</v>
      </c>
      <c r="F10">
        <v>1112.846</v>
      </c>
      <c r="G10">
        <f t="shared" si="3"/>
        <v>44.826999999999998</v>
      </c>
      <c r="H10">
        <v>3681.663</v>
      </c>
      <c r="I10">
        <v>893.13900000000001</v>
      </c>
      <c r="J10">
        <f t="shared" si="4"/>
        <v>2788.5239999999999</v>
      </c>
      <c r="K10">
        <v>1746.567</v>
      </c>
      <c r="L10">
        <v>893.13900000000001</v>
      </c>
      <c r="M10">
        <f t="shared" si="5"/>
        <v>853.428</v>
      </c>
      <c r="P10">
        <v>9</v>
      </c>
      <c r="Q10">
        <f t="shared" si="0"/>
        <v>0.88825494871414579</v>
      </c>
      <c r="R10">
        <f t="shared" si="1"/>
        <v>6.2982331682098147</v>
      </c>
      <c r="T10">
        <f>D10/M11</f>
        <v>1.4921686088838912</v>
      </c>
      <c r="U10">
        <f>G10/M11</f>
        <v>2.167023268899999E-2</v>
      </c>
      <c r="V10">
        <f>J10/M11</f>
        <v>1.3480260543614564</v>
      </c>
      <c r="W10">
        <f>M10/M11</f>
        <v>0.41256348502705698</v>
      </c>
    </row>
    <row r="11" spans="1:23" x14ac:dyDescent="0.2">
      <c r="A11">
        <v>9</v>
      </c>
      <c r="B11">
        <v>3830.067</v>
      </c>
      <c r="C11">
        <v>1112.846</v>
      </c>
      <c r="D11">
        <f t="shared" si="2"/>
        <v>2717.221</v>
      </c>
      <c r="E11">
        <v>1441.287</v>
      </c>
      <c r="F11">
        <v>1112.846</v>
      </c>
      <c r="G11">
        <f t="shared" si="3"/>
        <v>328.44100000000003</v>
      </c>
      <c r="H11">
        <v>3306.7240000000002</v>
      </c>
      <c r="I11">
        <v>893.13900000000001</v>
      </c>
      <c r="J11">
        <f t="shared" si="4"/>
        <v>2413.585</v>
      </c>
      <c r="K11">
        <v>2961.7370000000001</v>
      </c>
      <c r="L11">
        <v>893.13900000000001</v>
      </c>
      <c r="M11">
        <f t="shared" si="5"/>
        <v>2068.598</v>
      </c>
      <c r="T11">
        <f>D11/M11</f>
        <v>1.3135568148088705</v>
      </c>
      <c r="U11">
        <f>G11/M11</f>
        <v>0.15877468701023595</v>
      </c>
      <c r="V11">
        <f>J11/M11</f>
        <v>1.16677334117117</v>
      </c>
      <c r="W11">
        <f>M11/M11</f>
        <v>1</v>
      </c>
    </row>
    <row r="16" spans="1:23" x14ac:dyDescent="0.2">
      <c r="F16" t="s">
        <v>6</v>
      </c>
      <c r="G16" t="s">
        <v>8</v>
      </c>
      <c r="H16" t="s">
        <v>9</v>
      </c>
      <c r="I16" t="s">
        <v>10</v>
      </c>
      <c r="J16" t="s">
        <v>11</v>
      </c>
      <c r="K16" t="s">
        <v>12</v>
      </c>
      <c r="L16" t="s">
        <v>13</v>
      </c>
      <c r="N16" t="s">
        <v>7</v>
      </c>
      <c r="O16" t="s">
        <v>8</v>
      </c>
      <c r="P16" t="s">
        <v>9</v>
      </c>
      <c r="Q16" t="s">
        <v>10</v>
      </c>
      <c r="R16" t="s">
        <v>11</v>
      </c>
      <c r="S16" t="s">
        <v>12</v>
      </c>
      <c r="T16" t="s">
        <v>13</v>
      </c>
    </row>
    <row r="17" spans="6:20" x14ac:dyDescent="0.2">
      <c r="F17">
        <v>1</v>
      </c>
      <c r="G17">
        <v>0.11</v>
      </c>
      <c r="H17">
        <v>45265.7</v>
      </c>
      <c r="I17">
        <v>16960</v>
      </c>
      <c r="J17">
        <v>63541</v>
      </c>
      <c r="K17">
        <v>4981.5</v>
      </c>
      <c r="L17">
        <v>5142183552</v>
      </c>
      <c r="N17">
        <v>1</v>
      </c>
      <c r="O17">
        <v>0.128</v>
      </c>
      <c r="P17">
        <v>44542.745999999999</v>
      </c>
      <c r="Q17">
        <v>14016</v>
      </c>
      <c r="R17">
        <v>62817</v>
      </c>
      <c r="S17">
        <v>5708.3429999999998</v>
      </c>
      <c r="T17">
        <v>5892470801</v>
      </c>
    </row>
    <row r="18" spans="6:20" x14ac:dyDescent="0.2">
      <c r="F18">
        <v>2</v>
      </c>
      <c r="G18">
        <v>0.11</v>
      </c>
      <c r="H18">
        <v>12994.392</v>
      </c>
      <c r="I18">
        <v>9316</v>
      </c>
      <c r="J18">
        <v>30798</v>
      </c>
      <c r="K18">
        <v>1430.0360000000001</v>
      </c>
      <c r="L18">
        <v>1476162940</v>
      </c>
      <c r="N18">
        <v>2</v>
      </c>
      <c r="O18">
        <v>0.128</v>
      </c>
      <c r="P18">
        <v>13224.761</v>
      </c>
      <c r="Q18">
        <v>9414</v>
      </c>
      <c r="R18">
        <v>32186</v>
      </c>
      <c r="S18">
        <v>1694.809</v>
      </c>
      <c r="T18">
        <v>1749477154</v>
      </c>
    </row>
    <row r="19" spans="6:20" x14ac:dyDescent="0.2">
      <c r="F19">
        <v>3</v>
      </c>
      <c r="G19">
        <v>8.3000000000000004E-2</v>
      </c>
      <c r="H19">
        <v>32420.81</v>
      </c>
      <c r="I19">
        <v>10548</v>
      </c>
      <c r="J19">
        <v>48095</v>
      </c>
      <c r="K19">
        <v>2704.5819999999999</v>
      </c>
      <c r="L19">
        <v>2791820798</v>
      </c>
      <c r="N19">
        <v>3</v>
      </c>
      <c r="O19">
        <v>7.0999999999999994E-2</v>
      </c>
      <c r="P19">
        <v>31113.168000000001</v>
      </c>
      <c r="Q19">
        <v>9414</v>
      </c>
      <c r="R19">
        <v>46935</v>
      </c>
      <c r="S19">
        <v>2197.154</v>
      </c>
      <c r="T19">
        <v>2268025504</v>
      </c>
    </row>
    <row r="20" spans="6:20" x14ac:dyDescent="0.2">
      <c r="F20">
        <v>4</v>
      </c>
      <c r="G20">
        <v>8.3000000000000004E-2</v>
      </c>
      <c r="H20">
        <v>50601.499000000003</v>
      </c>
      <c r="I20">
        <v>24890</v>
      </c>
      <c r="J20">
        <v>65535</v>
      </c>
      <c r="K20">
        <v>4221.2359999999999</v>
      </c>
      <c r="L20">
        <v>4357396265</v>
      </c>
      <c r="N20">
        <v>4</v>
      </c>
      <c r="O20">
        <v>7.0999999999999994E-2</v>
      </c>
      <c r="P20">
        <v>50449.154999999999</v>
      </c>
      <c r="Q20">
        <v>25374</v>
      </c>
      <c r="R20">
        <v>63895</v>
      </c>
      <c r="S20">
        <v>3562.6260000000002</v>
      </c>
      <c r="T20">
        <v>3677541597</v>
      </c>
    </row>
    <row r="21" spans="6:20" x14ac:dyDescent="0.2">
      <c r="F21">
        <v>5</v>
      </c>
      <c r="G21">
        <v>8.3000000000000004E-2</v>
      </c>
      <c r="H21">
        <v>49286.75</v>
      </c>
      <c r="I21">
        <v>16402</v>
      </c>
      <c r="J21">
        <v>63313</v>
      </c>
      <c r="K21">
        <v>4111.558</v>
      </c>
      <c r="L21">
        <v>4244180598</v>
      </c>
      <c r="N21">
        <v>5</v>
      </c>
      <c r="O21">
        <v>7.0999999999999994E-2</v>
      </c>
      <c r="P21">
        <v>48936.233999999997</v>
      </c>
      <c r="Q21">
        <v>17926</v>
      </c>
      <c r="R21">
        <v>62723</v>
      </c>
      <c r="S21">
        <v>3455.7860000000001</v>
      </c>
      <c r="T21">
        <v>3567255687</v>
      </c>
    </row>
    <row r="22" spans="6:20" x14ac:dyDescent="0.2">
      <c r="F22">
        <v>6</v>
      </c>
      <c r="G22">
        <v>8.3000000000000004E-2</v>
      </c>
      <c r="H22">
        <v>50245.059000000001</v>
      </c>
      <c r="I22">
        <v>23932</v>
      </c>
      <c r="J22">
        <v>64019</v>
      </c>
      <c r="K22">
        <v>4191.5010000000002</v>
      </c>
      <c r="L22">
        <v>4326702533</v>
      </c>
      <c r="N22">
        <v>6</v>
      </c>
      <c r="O22">
        <v>7.0999999999999994E-2</v>
      </c>
      <c r="P22">
        <v>52447.345999999998</v>
      </c>
      <c r="Q22">
        <v>29988</v>
      </c>
      <c r="R22">
        <v>64471</v>
      </c>
      <c r="S22">
        <v>3703.7339999999999</v>
      </c>
      <c r="T22">
        <v>3823201770</v>
      </c>
    </row>
    <row r="23" spans="6:20" x14ac:dyDescent="0.2">
      <c r="F23">
        <v>7</v>
      </c>
      <c r="G23">
        <v>8.3000000000000004E-2</v>
      </c>
      <c r="H23">
        <v>48489.131000000001</v>
      </c>
      <c r="I23">
        <v>16876</v>
      </c>
      <c r="J23">
        <v>62859</v>
      </c>
      <c r="K23">
        <v>4045.02</v>
      </c>
      <c r="L23">
        <v>4175496026</v>
      </c>
      <c r="N23">
        <v>7</v>
      </c>
      <c r="O23">
        <v>7.0999999999999994E-2</v>
      </c>
      <c r="P23">
        <v>48761.822</v>
      </c>
      <c r="Q23">
        <v>16088</v>
      </c>
      <c r="R23">
        <v>63387</v>
      </c>
      <c r="S23">
        <v>3443.4690000000001</v>
      </c>
      <c r="T23">
        <v>3554541780</v>
      </c>
    </row>
    <row r="24" spans="6:20" x14ac:dyDescent="0.2">
      <c r="F24">
        <v>8</v>
      </c>
      <c r="G24">
        <v>8.3000000000000004E-2</v>
      </c>
      <c r="H24">
        <v>47548.362000000001</v>
      </c>
      <c r="I24">
        <v>22664</v>
      </c>
      <c r="J24">
        <v>63057</v>
      </c>
      <c r="K24">
        <v>3966.54</v>
      </c>
      <c r="L24">
        <v>4094484513</v>
      </c>
      <c r="N24">
        <v>8</v>
      </c>
      <c r="O24">
        <v>7.0999999999999994E-2</v>
      </c>
      <c r="P24">
        <v>52453.438999999998</v>
      </c>
      <c r="Q24">
        <v>30424</v>
      </c>
      <c r="R24">
        <v>60941</v>
      </c>
      <c r="S24">
        <v>3704.1640000000002</v>
      </c>
      <c r="T24">
        <v>3823645870</v>
      </c>
    </row>
    <row r="25" spans="6:20" x14ac:dyDescent="0.2">
      <c r="F25">
        <v>9</v>
      </c>
      <c r="G25">
        <v>8.3000000000000004E-2</v>
      </c>
      <c r="H25">
        <v>50341.451999999997</v>
      </c>
      <c r="I25">
        <v>18728</v>
      </c>
      <c r="J25">
        <v>65019</v>
      </c>
      <c r="K25">
        <v>4199.5429999999997</v>
      </c>
      <c r="L25">
        <v>4335003119</v>
      </c>
      <c r="N25">
        <v>9</v>
      </c>
      <c r="O25">
        <v>7.0999999999999994E-2</v>
      </c>
      <c r="P25">
        <v>52134.798000000003</v>
      </c>
      <c r="Q25">
        <v>20624</v>
      </c>
      <c r="R25">
        <v>65535</v>
      </c>
      <c r="S25">
        <v>3681.663</v>
      </c>
      <c r="T25">
        <v>3800418264</v>
      </c>
    </row>
    <row r="26" spans="6:20" x14ac:dyDescent="0.2">
      <c r="F26">
        <v>10</v>
      </c>
      <c r="G26">
        <v>8.3000000000000004E-2</v>
      </c>
      <c r="H26">
        <v>45912.406000000003</v>
      </c>
      <c r="I26">
        <v>9316</v>
      </c>
      <c r="J26">
        <v>62585</v>
      </c>
      <c r="K26">
        <v>3830.067</v>
      </c>
      <c r="L26">
        <v>3953609148</v>
      </c>
      <c r="N26">
        <v>10</v>
      </c>
      <c r="O26">
        <v>7.0999999999999994E-2</v>
      </c>
      <c r="P26">
        <v>46825.421999999999</v>
      </c>
      <c r="Q26">
        <v>16948</v>
      </c>
      <c r="R26">
        <v>61091</v>
      </c>
      <c r="S26">
        <v>3306.7240000000002</v>
      </c>
      <c r="T26">
        <v>3413385936</v>
      </c>
    </row>
    <row r="27" spans="6:20" x14ac:dyDescent="0.2">
      <c r="F27">
        <v>11</v>
      </c>
      <c r="G27">
        <v>8.3000000000000004E-2</v>
      </c>
      <c r="H27">
        <v>14695.376</v>
      </c>
      <c r="I27">
        <v>9316</v>
      </c>
      <c r="J27">
        <v>32410</v>
      </c>
      <c r="K27">
        <v>1225.905</v>
      </c>
      <c r="L27">
        <v>1265448202</v>
      </c>
      <c r="N27">
        <v>11</v>
      </c>
      <c r="O27">
        <v>7.0999999999999994E-2</v>
      </c>
      <c r="P27">
        <v>13877.675999999999</v>
      </c>
      <c r="Q27">
        <v>9414</v>
      </c>
      <c r="R27">
        <v>31440</v>
      </c>
      <c r="S27">
        <v>980.01599999999996</v>
      </c>
      <c r="T27">
        <v>1011627062</v>
      </c>
    </row>
    <row r="28" spans="6:20" x14ac:dyDescent="0.2">
      <c r="F28">
        <v>12</v>
      </c>
      <c r="G28">
        <v>8.3000000000000004E-2</v>
      </c>
      <c r="H28">
        <v>28000.53</v>
      </c>
      <c r="I28">
        <v>9316</v>
      </c>
      <c r="J28">
        <v>47655</v>
      </c>
      <c r="K28">
        <v>2335.837</v>
      </c>
      <c r="L28">
        <v>2411181654</v>
      </c>
      <c r="N28">
        <v>12</v>
      </c>
      <c r="O28">
        <v>7.0999999999999994E-2</v>
      </c>
      <c r="P28">
        <v>35393.267</v>
      </c>
      <c r="Q28">
        <v>9414</v>
      </c>
      <c r="R28">
        <v>52963</v>
      </c>
      <c r="S28">
        <v>2499.4070000000002</v>
      </c>
      <c r="T28">
        <v>2580027585</v>
      </c>
    </row>
    <row r="29" spans="6:20" x14ac:dyDescent="0.2">
      <c r="F29">
        <v>13</v>
      </c>
      <c r="G29">
        <v>8.3000000000000004E-2</v>
      </c>
      <c r="H29">
        <v>20184.761999999999</v>
      </c>
      <c r="I29">
        <v>9316</v>
      </c>
      <c r="J29">
        <v>39826</v>
      </c>
      <c r="K29">
        <v>1683.836</v>
      </c>
      <c r="L29">
        <v>1738150210</v>
      </c>
      <c r="N29">
        <v>13</v>
      </c>
      <c r="O29">
        <v>7.0999999999999994E-2</v>
      </c>
      <c r="P29">
        <v>36498.14</v>
      </c>
      <c r="Q29">
        <v>10726</v>
      </c>
      <c r="R29">
        <v>53287</v>
      </c>
      <c r="S29">
        <v>2577.431</v>
      </c>
      <c r="T29">
        <v>2660568384</v>
      </c>
    </row>
    <row r="30" spans="6:20" x14ac:dyDescent="0.2">
      <c r="F30">
        <v>14</v>
      </c>
      <c r="G30">
        <v>8.3000000000000004E-2</v>
      </c>
      <c r="H30">
        <v>21008.585999999999</v>
      </c>
      <c r="I30">
        <v>9316</v>
      </c>
      <c r="J30">
        <v>41606</v>
      </c>
      <c r="K30">
        <v>1752.5609999999999</v>
      </c>
      <c r="L30">
        <v>1809091366</v>
      </c>
      <c r="N30">
        <v>14</v>
      </c>
      <c r="O30">
        <v>7.0999999999999994E-2</v>
      </c>
      <c r="P30">
        <v>36194.593999999997</v>
      </c>
      <c r="Q30">
        <v>9414</v>
      </c>
      <c r="R30">
        <v>53061</v>
      </c>
      <c r="S30">
        <v>2555.9949999999999</v>
      </c>
      <c r="T30">
        <v>2638441120</v>
      </c>
    </row>
    <row r="31" spans="6:20" x14ac:dyDescent="0.2">
      <c r="F31">
        <v>15</v>
      </c>
      <c r="G31">
        <v>8.3000000000000004E-2</v>
      </c>
      <c r="H31">
        <v>13749.93</v>
      </c>
      <c r="I31">
        <v>9316</v>
      </c>
      <c r="J31">
        <v>31738</v>
      </c>
      <c r="K31">
        <v>1147.0350000000001</v>
      </c>
      <c r="L31">
        <v>1184033944</v>
      </c>
      <c r="N31">
        <v>15</v>
      </c>
      <c r="O31">
        <v>7.0999999999999994E-2</v>
      </c>
      <c r="P31">
        <v>15362.290999999999</v>
      </c>
      <c r="Q31">
        <v>9414</v>
      </c>
      <c r="R31">
        <v>38018</v>
      </c>
      <c r="S31">
        <v>1084.856</v>
      </c>
      <c r="T31">
        <v>1119849552</v>
      </c>
    </row>
    <row r="32" spans="6:20" x14ac:dyDescent="0.2">
      <c r="F32">
        <v>16</v>
      </c>
      <c r="G32">
        <v>8.3000000000000004E-2</v>
      </c>
      <c r="H32">
        <v>14194.268</v>
      </c>
      <c r="I32">
        <v>9316</v>
      </c>
      <c r="J32">
        <v>32770</v>
      </c>
      <c r="K32">
        <v>1184.1020000000001</v>
      </c>
      <c r="L32">
        <v>1222296772</v>
      </c>
      <c r="N32">
        <v>16</v>
      </c>
      <c r="O32">
        <v>7.0999999999999994E-2</v>
      </c>
      <c r="P32">
        <v>21054.486000000001</v>
      </c>
      <c r="Q32">
        <v>9414</v>
      </c>
      <c r="R32">
        <v>41896</v>
      </c>
      <c r="S32">
        <v>1486.829</v>
      </c>
      <c r="T32">
        <v>1534787780</v>
      </c>
    </row>
    <row r="33" spans="6:20" x14ac:dyDescent="0.2">
      <c r="F33">
        <v>17</v>
      </c>
      <c r="G33">
        <v>8.3000000000000004E-2</v>
      </c>
      <c r="H33">
        <v>19391.635999999999</v>
      </c>
      <c r="I33">
        <v>9316</v>
      </c>
      <c r="J33">
        <v>41772</v>
      </c>
      <c r="K33">
        <v>1617.673</v>
      </c>
      <c r="L33">
        <v>1669852578</v>
      </c>
      <c r="N33">
        <v>17</v>
      </c>
      <c r="O33">
        <v>7.0999999999999994E-2</v>
      </c>
      <c r="P33">
        <v>34744.046000000002</v>
      </c>
      <c r="Q33">
        <v>9414</v>
      </c>
      <c r="R33">
        <v>53183</v>
      </c>
      <c r="S33">
        <v>2453.56</v>
      </c>
      <c r="T33">
        <v>2532701965</v>
      </c>
    </row>
    <row r="34" spans="6:20" x14ac:dyDescent="0.2">
      <c r="F34">
        <v>18</v>
      </c>
      <c r="G34">
        <v>8.3000000000000004E-2</v>
      </c>
      <c r="H34">
        <v>13877.450999999999</v>
      </c>
      <c r="I34">
        <v>9316</v>
      </c>
      <c r="J34">
        <v>33286</v>
      </c>
      <c r="K34">
        <v>1157.673</v>
      </c>
      <c r="L34">
        <v>1195015022</v>
      </c>
      <c r="N34">
        <v>18</v>
      </c>
      <c r="O34">
        <v>7.0999999999999994E-2</v>
      </c>
      <c r="P34">
        <v>24732.553</v>
      </c>
      <c r="Q34">
        <v>9414</v>
      </c>
      <c r="R34">
        <v>49593</v>
      </c>
      <c r="S34">
        <v>1746.567</v>
      </c>
      <c r="T34">
        <v>1802904204</v>
      </c>
    </row>
    <row r="35" spans="6:20" x14ac:dyDescent="0.2">
      <c r="F35">
        <v>19</v>
      </c>
      <c r="G35">
        <v>8.3000000000000004E-2</v>
      </c>
      <c r="H35">
        <v>17277.234</v>
      </c>
      <c r="I35">
        <v>9316</v>
      </c>
      <c r="J35">
        <v>38198</v>
      </c>
      <c r="K35">
        <v>1441.287</v>
      </c>
      <c r="L35">
        <v>1487777214</v>
      </c>
      <c r="N35">
        <v>19</v>
      </c>
      <c r="O35">
        <v>7.0999999999999994E-2</v>
      </c>
      <c r="P35">
        <v>41940.169000000002</v>
      </c>
      <c r="Q35">
        <v>10076</v>
      </c>
      <c r="R35">
        <v>60109</v>
      </c>
      <c r="S35">
        <v>2961.7370000000001</v>
      </c>
      <c r="T35">
        <v>3057270536</v>
      </c>
    </row>
    <row r="36" spans="6:20" x14ac:dyDescent="0.2">
      <c r="F36">
        <v>20</v>
      </c>
      <c r="G36">
        <v>8.3000000000000004E-2</v>
      </c>
      <c r="H36">
        <v>13340.093000000001</v>
      </c>
      <c r="I36">
        <v>9316</v>
      </c>
      <c r="J36">
        <v>31254</v>
      </c>
      <c r="K36">
        <v>1112.846</v>
      </c>
      <c r="L36">
        <v>1148742118</v>
      </c>
      <c r="N36">
        <v>20</v>
      </c>
      <c r="O36">
        <v>7.0999999999999994E-2</v>
      </c>
      <c r="P36">
        <v>12647.450999999999</v>
      </c>
      <c r="Q36">
        <v>9414</v>
      </c>
      <c r="R36">
        <v>29500</v>
      </c>
      <c r="S36">
        <v>893.13900000000001</v>
      </c>
      <c r="T36">
        <v>921948558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topLeftCell="K1" workbookViewId="0">
      <selection activeCell="X17" sqref="X17"/>
    </sheetView>
  </sheetViews>
  <sheetFormatPr baseColWidth="10" defaultRowHeight="16" x14ac:dyDescent="0.2"/>
  <sheetData>
    <row r="1" spans="1:26" x14ac:dyDescent="0.2">
      <c r="B1" t="s">
        <v>16</v>
      </c>
      <c r="C1" t="s">
        <v>17</v>
      </c>
      <c r="D1" t="s">
        <v>16</v>
      </c>
      <c r="E1" t="s">
        <v>17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M1" t="s">
        <v>27</v>
      </c>
      <c r="N1" t="s">
        <v>28</v>
      </c>
      <c r="O1" t="s">
        <v>29</v>
      </c>
      <c r="S1" t="s">
        <v>38</v>
      </c>
      <c r="T1" t="s">
        <v>30</v>
      </c>
      <c r="U1" t="s">
        <v>37</v>
      </c>
      <c r="V1" t="s">
        <v>31</v>
      </c>
      <c r="W1" t="s">
        <v>32</v>
      </c>
      <c r="X1" t="s">
        <v>33</v>
      </c>
    </row>
    <row r="2" spans="1:26" x14ac:dyDescent="0.2">
      <c r="A2">
        <v>1</v>
      </c>
      <c r="B2">
        <v>0.90890829090906367</v>
      </c>
      <c r="C2">
        <v>0.66334186344073509</v>
      </c>
      <c r="D2">
        <v>1.0122980740186858</v>
      </c>
      <c r="E2">
        <v>-0.86259333098783875</v>
      </c>
      <c r="F2">
        <v>1.1301069080244091</v>
      </c>
      <c r="G2">
        <v>0.76842179746857819</v>
      </c>
      <c r="H2">
        <f>AVERAGE(F2)</f>
        <v>1.1301069080244091</v>
      </c>
      <c r="I2">
        <f>STDEV(B2,D2,F2)</f>
        <v>0.11067760751764856</v>
      </c>
      <c r="J2">
        <f>AVERAGE(C2,E2,G2)</f>
        <v>0.18972344330715818</v>
      </c>
      <c r="K2">
        <f>STDEV(C2,E2,G2)</f>
        <v>0.91284631413551465</v>
      </c>
      <c r="M2" t="s">
        <v>23</v>
      </c>
      <c r="N2" t="s">
        <v>23</v>
      </c>
      <c r="O2" t="s">
        <v>23</v>
      </c>
      <c r="P2" t="s">
        <v>25</v>
      </c>
      <c r="Q2" t="s">
        <v>25</v>
      </c>
      <c r="R2" t="s">
        <v>25</v>
      </c>
      <c r="Y2" t="s">
        <v>34</v>
      </c>
      <c r="Z2" t="s">
        <v>36</v>
      </c>
    </row>
    <row r="3" spans="1:26" x14ac:dyDescent="0.2">
      <c r="A3">
        <v>2</v>
      </c>
      <c r="B3">
        <v>0.77802402732068499</v>
      </c>
      <c r="C3">
        <v>1.3702091878369189</v>
      </c>
      <c r="D3">
        <v>0.90097449850429323</v>
      </c>
      <c r="E3">
        <v>1.7161548578802048</v>
      </c>
      <c r="F3">
        <v>0.81924075349178505</v>
      </c>
      <c r="G3">
        <v>1.3133931484369059</v>
      </c>
      <c r="H3">
        <f t="shared" ref="H3:H10" si="0">AVERAGE(F3)</f>
        <v>0.81924075349178505</v>
      </c>
      <c r="I3">
        <f t="shared" ref="I3:I10" si="1">STDEV(B3,D3,F3)</f>
        <v>6.2578007258014157E-2</v>
      </c>
      <c r="J3">
        <f t="shared" ref="J3:J10" si="2">AVERAGE(C3,E3,G3)</f>
        <v>1.4665857313846766</v>
      </c>
      <c r="K3">
        <f t="shared" ref="K3:K10" si="3">STDEV(C3,E3,G3)</f>
        <v>0.21799214953314566</v>
      </c>
    </row>
    <row r="4" spans="1:26" x14ac:dyDescent="0.2">
      <c r="A4">
        <v>3</v>
      </c>
      <c r="B4">
        <v>0.94894867868431476</v>
      </c>
      <c r="C4">
        <v>1.3666125192491332</v>
      </c>
      <c r="D4">
        <v>0.91154874636340055</v>
      </c>
      <c r="E4">
        <v>0.78150298454697908</v>
      </c>
      <c r="F4">
        <v>0.85880053661220124</v>
      </c>
      <c r="G4">
        <v>2.9497749522758716</v>
      </c>
      <c r="H4">
        <f t="shared" si="0"/>
        <v>0.85880053661220124</v>
      </c>
      <c r="I4">
        <f t="shared" si="1"/>
        <v>4.5291309115950425E-2</v>
      </c>
      <c r="J4">
        <f t="shared" si="2"/>
        <v>1.6992968186906612</v>
      </c>
      <c r="K4">
        <f t="shared" si="3"/>
        <v>1.1217664479876848</v>
      </c>
      <c r="L4">
        <v>1</v>
      </c>
      <c r="M4">
        <v>6.068261261694953E-2</v>
      </c>
      <c r="N4">
        <v>3.2671666419744276E-2</v>
      </c>
      <c r="O4">
        <v>5.465489186395809E-2</v>
      </c>
      <c r="P4">
        <v>4.0253317331779566E-2</v>
      </c>
      <c r="Q4">
        <v>-2.8182361565930729E-2</v>
      </c>
      <c r="R4">
        <v>4.199801024655344E-2</v>
      </c>
      <c r="S4">
        <f>AVERAGE(M4:O4)</f>
        <v>4.9336390300217296E-2</v>
      </c>
      <c r="T4">
        <f>STDEV(M4:O4)</f>
        <v>1.4743409404826185E-2</v>
      </c>
      <c r="U4">
        <f>AVERAGE(P4:R4)</f>
        <v>1.8022988670800759E-2</v>
      </c>
      <c r="V4">
        <f>STDEV(P4:R4)</f>
        <v>4.0024514753035825E-2</v>
      </c>
      <c r="W4">
        <f>T4/SQRT(3)</f>
        <v>8.5121113886492596E-3</v>
      </c>
      <c r="X4">
        <f>V4/SQRT(3)</f>
        <v>2.3108164366849381E-2</v>
      </c>
      <c r="Y4">
        <v>1.0450301064557794</v>
      </c>
      <c r="Z4">
        <v>2.4941963955638427E-2</v>
      </c>
    </row>
    <row r="5" spans="1:26" x14ac:dyDescent="0.2">
      <c r="A5">
        <v>4</v>
      </c>
      <c r="B5">
        <v>0.92220789276063431</v>
      </c>
      <c r="C5">
        <v>1.4381870129282901</v>
      </c>
      <c r="D5">
        <v>0.93999146443804293</v>
      </c>
      <c r="E5">
        <v>1.8788408067013938</v>
      </c>
      <c r="F5">
        <v>0.85458256744895811</v>
      </c>
      <c r="G5">
        <v>2.5993700319673603</v>
      </c>
      <c r="H5">
        <f t="shared" si="0"/>
        <v>0.85458256744895811</v>
      </c>
      <c r="I5">
        <f t="shared" si="1"/>
        <v>4.5063140388436583E-2</v>
      </c>
      <c r="J5">
        <f t="shared" si="2"/>
        <v>1.9721326171990146</v>
      </c>
      <c r="K5">
        <f t="shared" si="3"/>
        <v>0.58618599638307345</v>
      </c>
      <c r="L5">
        <v>2</v>
      </c>
      <c r="M5">
        <v>0.61520289488938229</v>
      </c>
      <c r="N5">
        <v>0.51320673025344432</v>
      </c>
      <c r="O5">
        <v>0.59121733657288655</v>
      </c>
      <c r="P5">
        <v>0.8429566589613019</v>
      </c>
      <c r="Q5">
        <v>0.8807422232212645</v>
      </c>
      <c r="R5">
        <v>0.77650079909194536</v>
      </c>
      <c r="S5">
        <f>AVERAGE(M5:O5)</f>
        <v>0.57320898723857105</v>
      </c>
      <c r="T5">
        <f t="shared" ref="T5:T12" si="4">STDEV(M5:O5)</f>
        <v>5.3329446691489278E-2</v>
      </c>
      <c r="U5">
        <f t="shared" ref="U5:U12" si="5">AVERAGE(P5:R5)</f>
        <v>0.83339989375817058</v>
      </c>
      <c r="V5">
        <f t="shared" ref="V5:V12" si="6">STDEV(P5:R5)</f>
        <v>5.2773738232078898E-2</v>
      </c>
      <c r="W5">
        <f t="shared" ref="W5:W12" si="7">T5/SQRT(3)</f>
        <v>3.0789770403065134E-2</v>
      </c>
      <c r="X5">
        <f t="shared" ref="X5:X12" si="8">V5/SQRT(3)</f>
        <v>3.0468931974433597E-2</v>
      </c>
      <c r="Y5">
        <v>0.20659519523491801</v>
      </c>
      <c r="Z5">
        <v>0.28384541078451342</v>
      </c>
    </row>
    <row r="6" spans="1:26" x14ac:dyDescent="0.2">
      <c r="A6">
        <v>5</v>
      </c>
      <c r="B6">
        <v>0.81164856661849583</v>
      </c>
      <c r="C6">
        <v>0.12793556997790839</v>
      </c>
      <c r="D6">
        <v>0.9138938110053354</v>
      </c>
      <c r="E6">
        <v>-39.06529209621786</v>
      </c>
      <c r="F6">
        <v>0.91292950980217002</v>
      </c>
      <c r="G6">
        <v>5.6075638363216109</v>
      </c>
      <c r="H6">
        <f t="shared" si="0"/>
        <v>0.91292950980217002</v>
      </c>
      <c r="I6">
        <f t="shared" si="1"/>
        <v>5.8754927919153613E-2</v>
      </c>
      <c r="J6">
        <f t="shared" si="2"/>
        <v>-11.109930896639447</v>
      </c>
      <c r="K6">
        <f t="shared" si="3"/>
        <v>24.364590009550721</v>
      </c>
      <c r="L6">
        <v>3</v>
      </c>
      <c r="M6">
        <v>0.56100682322308815</v>
      </c>
      <c r="N6">
        <v>0.97001616916058286</v>
      </c>
      <c r="O6">
        <v>0.276027531690546</v>
      </c>
      <c r="P6">
        <v>0.76667894800085756</v>
      </c>
      <c r="Q6">
        <v>0.75807053125782287</v>
      </c>
      <c r="R6">
        <v>0.8142190991193069</v>
      </c>
      <c r="S6">
        <f t="shared" ref="S6:S12" si="9">AVERAGE(M6:O6)</f>
        <v>0.60235017469140562</v>
      </c>
      <c r="T6">
        <f t="shared" si="4"/>
        <v>0.34883665485059651</v>
      </c>
      <c r="U6">
        <f t="shared" si="5"/>
        <v>0.77965619279266241</v>
      </c>
      <c r="V6">
        <f t="shared" si="6"/>
        <v>3.0240239417268829E-2</v>
      </c>
      <c r="W6">
        <f t="shared" si="7"/>
        <v>0.20140093658120048</v>
      </c>
      <c r="X6">
        <f t="shared" si="8"/>
        <v>1.7459210367918893E-2</v>
      </c>
      <c r="Y6">
        <v>0.65057884570998192</v>
      </c>
      <c r="Z6">
        <v>0.22592942031143823</v>
      </c>
    </row>
    <row r="7" spans="1:26" x14ac:dyDescent="0.2">
      <c r="A7">
        <v>6</v>
      </c>
      <c r="B7">
        <v>0.8219048822770989</v>
      </c>
      <c r="C7">
        <v>1.4428660045064814</v>
      </c>
      <c r="D7">
        <v>0.91570112609161958</v>
      </c>
      <c r="E7">
        <v>0.44155397805384072</v>
      </c>
      <c r="F7">
        <v>0.86977444039814822</v>
      </c>
      <c r="G7">
        <v>8.3317896036824859</v>
      </c>
      <c r="H7">
        <f t="shared" si="0"/>
        <v>0.86977444039814822</v>
      </c>
      <c r="I7">
        <f t="shared" si="1"/>
        <v>4.690147546933613E-2</v>
      </c>
      <c r="J7">
        <f t="shared" si="2"/>
        <v>3.4054031954142694</v>
      </c>
      <c r="K7">
        <f t="shared" si="3"/>
        <v>4.2956511411259921</v>
      </c>
      <c r="L7">
        <v>4</v>
      </c>
      <c r="M7">
        <v>0.4169906157803378</v>
      </c>
      <c r="N7">
        <v>0.43544852178621957</v>
      </c>
      <c r="O7">
        <v>0.30925051653342017</v>
      </c>
      <c r="P7">
        <v>0.59971048812825223</v>
      </c>
      <c r="Q7">
        <v>0.81813845194975021</v>
      </c>
      <c r="R7">
        <v>0.80385652504739913</v>
      </c>
      <c r="S7">
        <f t="shared" si="9"/>
        <v>0.38722988469999259</v>
      </c>
      <c r="T7">
        <f t="shared" si="4"/>
        <v>6.8159811973580106E-2</v>
      </c>
      <c r="U7">
        <f t="shared" si="5"/>
        <v>0.74056848837513378</v>
      </c>
      <c r="V7">
        <f t="shared" si="6"/>
        <v>0.12219543990744496</v>
      </c>
      <c r="W7">
        <f t="shared" si="7"/>
        <v>3.9352085790860754E-2</v>
      </c>
      <c r="X7">
        <f t="shared" si="8"/>
        <v>7.0549570124308084E-2</v>
      </c>
      <c r="Y7">
        <v>0.27191500874571206</v>
      </c>
      <c r="Z7">
        <v>0.27191500874571206</v>
      </c>
    </row>
    <row r="8" spans="1:26" x14ac:dyDescent="0.2">
      <c r="A8">
        <v>7</v>
      </c>
      <c r="B8">
        <v>0.74508287187601319</v>
      </c>
      <c r="C8">
        <v>1.5624656029810935</v>
      </c>
      <c r="D8">
        <v>0.93817979721792688</v>
      </c>
      <c r="E8">
        <v>3.5444414487283198</v>
      </c>
      <c r="F8">
        <v>0.98504780120082958</v>
      </c>
      <c r="G8">
        <v>3.0910014717913263</v>
      </c>
      <c r="H8">
        <f t="shared" si="0"/>
        <v>0.98504780120082958</v>
      </c>
      <c r="I8">
        <f t="shared" si="1"/>
        <v>0.12719158756229779</v>
      </c>
      <c r="J8">
        <f t="shared" si="2"/>
        <v>2.7326361745002465</v>
      </c>
      <c r="K8">
        <f t="shared" si="3"/>
        <v>1.0384490011590604</v>
      </c>
      <c r="L8">
        <v>5</v>
      </c>
      <c r="M8">
        <v>0.14125189217837716</v>
      </c>
      <c r="N8">
        <v>-5.5749120019620577E-4</v>
      </c>
      <c r="O8">
        <v>1.6527619189422051E-2</v>
      </c>
      <c r="P8">
        <v>1.8071141336298741E-2</v>
      </c>
      <c r="Q8">
        <v>2.1778556576735848E-2</v>
      </c>
      <c r="R8">
        <v>9.2679679667098197E-2</v>
      </c>
      <c r="S8">
        <f t="shared" si="9"/>
        <v>5.2407340055867668E-2</v>
      </c>
      <c r="T8">
        <f t="shared" si="4"/>
        <v>7.7414411324012153E-2</v>
      </c>
      <c r="U8">
        <f t="shared" si="5"/>
        <v>4.4176459193377593E-2</v>
      </c>
      <c r="V8">
        <f t="shared" si="6"/>
        <v>4.2045903833584294E-2</v>
      </c>
      <c r="W8">
        <f t="shared" si="7"/>
        <v>4.4695231217074832E-2</v>
      </c>
      <c r="X8">
        <f t="shared" si="8"/>
        <v>2.4275213896641012E-2</v>
      </c>
      <c r="Y8">
        <v>0.73319136829788478</v>
      </c>
      <c r="Z8">
        <v>-3.0286124185062085E-2</v>
      </c>
    </row>
    <row r="9" spans="1:26" x14ac:dyDescent="0.2">
      <c r="A9">
        <v>8</v>
      </c>
      <c r="B9">
        <v>0.92425583380037812</v>
      </c>
      <c r="C9">
        <v>1.494994743950516</v>
      </c>
      <c r="D9">
        <v>0.84993614531501871</v>
      </c>
      <c r="E9">
        <v>0.39050890372360531</v>
      </c>
      <c r="F9">
        <v>0.90340062532862808</v>
      </c>
      <c r="G9">
        <v>19.038258192607135</v>
      </c>
      <c r="H9">
        <f t="shared" si="0"/>
        <v>0.90340062532862808</v>
      </c>
      <c r="I9">
        <f t="shared" si="1"/>
        <v>3.8333637187389913E-2</v>
      </c>
      <c r="J9">
        <f t="shared" si="2"/>
        <v>6.9745872800937514</v>
      </c>
      <c r="K9">
        <f t="shared" si="3"/>
        <v>10.462030833298167</v>
      </c>
      <c r="L9">
        <v>6</v>
      </c>
      <c r="M9">
        <v>0.11995380333309674</v>
      </c>
      <c r="N9">
        <v>0.81754136801826882</v>
      </c>
      <c r="O9">
        <v>3.4446518849965094E-2</v>
      </c>
      <c r="P9">
        <v>0.17307726494058157</v>
      </c>
      <c r="Q9">
        <v>0.36098864327204561</v>
      </c>
      <c r="R9">
        <v>0.28700114763719192</v>
      </c>
      <c r="S9">
        <f t="shared" si="9"/>
        <v>0.32398056340044351</v>
      </c>
      <c r="T9">
        <f t="shared" si="4"/>
        <v>0.42956905709811799</v>
      </c>
      <c r="U9">
        <f t="shared" si="5"/>
        <v>0.27368901861660633</v>
      </c>
      <c r="V9">
        <f t="shared" si="6"/>
        <v>9.466034603202772E-2</v>
      </c>
      <c r="W9">
        <f t="shared" si="7"/>
        <v>0.24801181075113216</v>
      </c>
      <c r="X9">
        <f t="shared" si="8"/>
        <v>5.4652176263174333E-2</v>
      </c>
      <c r="Y9">
        <v>0.31723148984251126</v>
      </c>
      <c r="Z9">
        <v>1</v>
      </c>
    </row>
    <row r="10" spans="1:26" x14ac:dyDescent="0.2">
      <c r="A10">
        <v>9</v>
      </c>
      <c r="B10">
        <v>0.72305303184475911</v>
      </c>
      <c r="C10">
        <v>3.3785419153751071</v>
      </c>
      <c r="D10">
        <v>0.94909876058639187</v>
      </c>
      <c r="E10">
        <v>47.285200954192774</v>
      </c>
      <c r="F10">
        <v>0.88825494871414579</v>
      </c>
      <c r="G10">
        <v>6.2982331682098147</v>
      </c>
      <c r="H10">
        <f t="shared" si="0"/>
        <v>0.88825494871414579</v>
      </c>
      <c r="I10">
        <f t="shared" si="1"/>
        <v>0.11696888066404813</v>
      </c>
      <c r="J10">
        <f t="shared" si="2"/>
        <v>18.9873253459259</v>
      </c>
      <c r="K10">
        <f t="shared" si="3"/>
        <v>24.550121633276664</v>
      </c>
      <c r="L10">
        <v>7</v>
      </c>
      <c r="M10">
        <v>0.46766739708093064</v>
      </c>
      <c r="N10">
        <v>0.2131685424255273</v>
      </c>
      <c r="O10">
        <v>0.24404306685010815</v>
      </c>
      <c r="P10">
        <v>0.73071422157465471</v>
      </c>
      <c r="Q10">
        <v>0.75556341733804033</v>
      </c>
      <c r="R10">
        <v>0.75433747881415325</v>
      </c>
      <c r="S10">
        <f t="shared" si="9"/>
        <v>0.30829300211885535</v>
      </c>
      <c r="T10">
        <f t="shared" si="4"/>
        <v>0.13888289092525649</v>
      </c>
      <c r="U10">
        <f t="shared" si="5"/>
        <v>0.74687170590894947</v>
      </c>
      <c r="V10">
        <f t="shared" si="6"/>
        <v>1.4006211348034918E-2</v>
      </c>
      <c r="W10">
        <f t="shared" si="7"/>
        <v>8.0184074461530266E-2</v>
      </c>
      <c r="X10">
        <f t="shared" si="8"/>
        <v>8.0864898921147507E-3</v>
      </c>
      <c r="Y10">
        <v>0.59516561512657995</v>
      </c>
      <c r="Z10">
        <v>0.58892776205304309</v>
      </c>
    </row>
    <row r="11" spans="1:26" x14ac:dyDescent="0.2">
      <c r="L11">
        <v>8</v>
      </c>
      <c r="M11">
        <v>0.26327297714113412</v>
      </c>
      <c r="N11">
        <v>0.40454767220283722</v>
      </c>
      <c r="O11">
        <v>2.167023268899999E-2</v>
      </c>
      <c r="P11">
        <v>0.39359171705019991</v>
      </c>
      <c r="Q11">
        <v>0.1579794679758664</v>
      </c>
      <c r="R11">
        <v>0.41256348502705698</v>
      </c>
      <c r="S11">
        <f t="shared" si="9"/>
        <v>0.22983029401099045</v>
      </c>
      <c r="T11">
        <f t="shared" si="4"/>
        <v>0.19361713047500578</v>
      </c>
      <c r="U11">
        <f t="shared" si="5"/>
        <v>0.3213782233510411</v>
      </c>
      <c r="V11">
        <f t="shared" si="6"/>
        <v>0.14182505751332897</v>
      </c>
      <c r="W11">
        <f t="shared" si="7"/>
        <v>0.11178490239946749</v>
      </c>
      <c r="X11">
        <f t="shared" si="8"/>
        <v>8.1882735133154638E-2</v>
      </c>
      <c r="Y11">
        <v>0.6415965502466392</v>
      </c>
      <c r="Z11">
        <v>4.2759355767288343E-2</v>
      </c>
    </row>
    <row r="12" spans="1:26" x14ac:dyDescent="0.2">
      <c r="L12">
        <v>9</v>
      </c>
      <c r="M12">
        <v>0.29598567223605798</v>
      </c>
      <c r="N12">
        <v>2.1148265838369672E-2</v>
      </c>
      <c r="O12">
        <v>0.15877468701023595</v>
      </c>
      <c r="P12">
        <v>1</v>
      </c>
      <c r="Q12">
        <v>1</v>
      </c>
      <c r="R12">
        <v>1</v>
      </c>
      <c r="S12">
        <f t="shared" si="9"/>
        <v>0.15863620836155454</v>
      </c>
      <c r="T12">
        <f t="shared" si="4"/>
        <v>0.13741875552887289</v>
      </c>
      <c r="U12">
        <f t="shared" si="5"/>
        <v>1</v>
      </c>
      <c r="V12">
        <f t="shared" si="6"/>
        <v>0</v>
      </c>
      <c r="W12">
        <f t="shared" si="7"/>
        <v>7.9338755496298138E-2</v>
      </c>
      <c r="X12">
        <f t="shared" si="8"/>
        <v>0</v>
      </c>
      <c r="Y12">
        <v>0.56090391504653914</v>
      </c>
      <c r="Z12">
        <v>0.17244934978184093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RNAbind_ex2</vt:lpstr>
      <vt:lpstr>RNAbind_ex3</vt:lpstr>
      <vt:lpstr>Combined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2017-06-23T12:26:00Z</dcterms:created>
  <dcterms:modified xsi:type="dcterms:W3CDTF">2017-07-05T15:47:03Z</dcterms:modified>
</cp:coreProperties>
</file>